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K AKADEMICKI 2023-24\PLANY\na stronę\"/>
    </mc:Choice>
  </mc:AlternateContent>
  <xr:revisionPtr revIDLastSave="0" documentId="13_ncr:1_{67E684F2-8934-4E21-BCE1-9459A281F09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rkusz1" sheetId="3" r:id="rId1"/>
    <sheet name="Plan studiów I stopnia" sheetId="1" r:id="rId2"/>
    <sheet name="Plan studiów II stopnia" sheetId="2" r:id="rId3"/>
  </sheets>
  <definedNames>
    <definedName name="_xlnm.Print_Area" localSheetId="1">'Plan studiów I stopnia'!$A$1:$AG$105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9" i="1" l="1"/>
  <c r="AE96" i="1" l="1"/>
  <c r="AG96" i="1"/>
  <c r="AF96" i="1" s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G13" i="1"/>
  <c r="AF13" i="1" s="1"/>
  <c r="AG12" i="1"/>
  <c r="AF12" i="1" s="1"/>
  <c r="AG14" i="1"/>
  <c r="AF14" i="1" s="1"/>
  <c r="AE82" i="1"/>
  <c r="AE83" i="1"/>
  <c r="AE84" i="1"/>
  <c r="AE85" i="1"/>
  <c r="AE86" i="1"/>
  <c r="AE88" i="1"/>
  <c r="AE89" i="1"/>
  <c r="AE90" i="1"/>
  <c r="AE91" i="1"/>
  <c r="AE92" i="1"/>
  <c r="AE93" i="1"/>
  <c r="AE94" i="1"/>
  <c r="AE95" i="1"/>
  <c r="AE81" i="1"/>
  <c r="AE58" i="1"/>
  <c r="AE56" i="1"/>
  <c r="AE57" i="1"/>
  <c r="AE71" i="1"/>
  <c r="AE77" i="1"/>
  <c r="AE55" i="1"/>
  <c r="AE21" i="1"/>
  <c r="AE22" i="1"/>
  <c r="AE23" i="1"/>
  <c r="AE24" i="1"/>
  <c r="AE25" i="1"/>
  <c r="AE26" i="1"/>
  <c r="AE27" i="1"/>
  <c r="AE28" i="1"/>
  <c r="AE30" i="1"/>
  <c r="AE31" i="1"/>
  <c r="AE32" i="1"/>
  <c r="AE33" i="1"/>
  <c r="AE34" i="1"/>
  <c r="AE35" i="1"/>
  <c r="AE36" i="1"/>
  <c r="AE37" i="1"/>
  <c r="AE38" i="1"/>
  <c r="AE40" i="1"/>
  <c r="AE41" i="1"/>
  <c r="AE42" i="1"/>
  <c r="AE43" i="1"/>
  <c r="AE44" i="1"/>
  <c r="AE46" i="1"/>
  <c r="AE47" i="1"/>
  <c r="AE48" i="1"/>
  <c r="AE49" i="1"/>
  <c r="AE50" i="1"/>
  <c r="AE51" i="1"/>
  <c r="AE20" i="1"/>
  <c r="AE17" i="1"/>
  <c r="AE16" i="1"/>
  <c r="AE15" i="1"/>
  <c r="AE14" i="1"/>
  <c r="AE13" i="1"/>
  <c r="AE12" i="1"/>
  <c r="AE11" i="1"/>
  <c r="AE10" i="1"/>
  <c r="AG82" i="1"/>
  <c r="AF82" i="1" s="1"/>
  <c r="AG83" i="1"/>
  <c r="AF83" i="1" s="1"/>
  <c r="AG84" i="1"/>
  <c r="AG85" i="1"/>
  <c r="AF85" i="1" s="1"/>
  <c r="AG86" i="1"/>
  <c r="AF86" i="1" s="1"/>
  <c r="AG88" i="1"/>
  <c r="AF88" i="1" s="1"/>
  <c r="AG89" i="1"/>
  <c r="AG90" i="1"/>
  <c r="AF90" i="1" s="1"/>
  <c r="AG91" i="1"/>
  <c r="AF91" i="1" s="1"/>
  <c r="AG92" i="1"/>
  <c r="AF92" i="1" s="1"/>
  <c r="AG93" i="1"/>
  <c r="AF93" i="1" s="1"/>
  <c r="AG94" i="1"/>
  <c r="AF94" i="1" s="1"/>
  <c r="AG95" i="1"/>
  <c r="AF95" i="1" s="1"/>
  <c r="AG81" i="1"/>
  <c r="AF81" i="1" s="1"/>
  <c r="AF75" i="1"/>
  <c r="AG77" i="1"/>
  <c r="AF77" i="1" s="1"/>
  <c r="AG78" i="1"/>
  <c r="AF78" i="1" s="1"/>
  <c r="AG56" i="1"/>
  <c r="AF56" i="1" s="1"/>
  <c r="AG72" i="1"/>
  <c r="AF72" i="1" s="1"/>
  <c r="AG63" i="1"/>
  <c r="AF63" i="1" s="1"/>
  <c r="AG64" i="1"/>
  <c r="AF64" i="1" s="1"/>
  <c r="AG69" i="1"/>
  <c r="AF69" i="1" s="1"/>
  <c r="AG73" i="1"/>
  <c r="AF58" i="1"/>
  <c r="AG55" i="1"/>
  <c r="AF55" i="1" s="1"/>
  <c r="AG50" i="1"/>
  <c r="AF50" i="1" s="1"/>
  <c r="AG51" i="1"/>
  <c r="AF51" i="1" s="1"/>
  <c r="AG40" i="1"/>
  <c r="AF40" i="1" s="1"/>
  <c r="AG41" i="1"/>
  <c r="AF41" i="1" s="1"/>
  <c r="AG42" i="1"/>
  <c r="AF42" i="1" s="1"/>
  <c r="AG43" i="1"/>
  <c r="AF43" i="1" s="1"/>
  <c r="AG44" i="1"/>
  <c r="AF44" i="1" s="1"/>
  <c r="AG46" i="1"/>
  <c r="AF46" i="1" s="1"/>
  <c r="AG47" i="1"/>
  <c r="AF47" i="1" s="1"/>
  <c r="AG48" i="1"/>
  <c r="AF48" i="1" s="1"/>
  <c r="AG49" i="1"/>
  <c r="AF49" i="1" s="1"/>
  <c r="AF22" i="1"/>
  <c r="AF23" i="1"/>
  <c r="AG25" i="1"/>
  <c r="AF25" i="1" s="1"/>
  <c r="AG27" i="1"/>
  <c r="AF27" i="1" s="1"/>
  <c r="AG28" i="1"/>
  <c r="AF28" i="1" s="1"/>
  <c r="AG30" i="1"/>
  <c r="AF30" i="1" s="1"/>
  <c r="AG31" i="1"/>
  <c r="AF31" i="1" s="1"/>
  <c r="AG32" i="1"/>
  <c r="AF32" i="1" s="1"/>
  <c r="AG33" i="1"/>
  <c r="AF33" i="1" s="1"/>
  <c r="AG34" i="1"/>
  <c r="AF34" i="1" s="1"/>
  <c r="AF35" i="1"/>
  <c r="AG36" i="1"/>
  <c r="AF36" i="1" s="1"/>
  <c r="AG37" i="1"/>
  <c r="AF37" i="1" s="1"/>
  <c r="AF38" i="1"/>
  <c r="AF21" i="1"/>
  <c r="AG20" i="1"/>
  <c r="AF20" i="1" s="1"/>
  <c r="AG17" i="1"/>
  <c r="AF17" i="1" s="1"/>
  <c r="AG16" i="1"/>
  <c r="AF16" i="1" s="1"/>
  <c r="AG15" i="1"/>
  <c r="AF15" i="1" s="1"/>
  <c r="AG10" i="1"/>
  <c r="AF10" i="1" s="1"/>
  <c r="H79" i="1"/>
  <c r="I79" i="1"/>
  <c r="J79" i="1"/>
  <c r="K79" i="1"/>
  <c r="L79" i="1"/>
  <c r="M79" i="1"/>
  <c r="N79" i="1"/>
  <c r="O79" i="1"/>
  <c r="P79" i="1"/>
  <c r="R79" i="1"/>
  <c r="S79" i="1"/>
  <c r="T79" i="1"/>
  <c r="V79" i="1"/>
  <c r="W79" i="1"/>
  <c r="X79" i="1"/>
  <c r="Y79" i="1"/>
  <c r="Z79" i="1"/>
  <c r="AA79" i="1"/>
  <c r="AB79" i="1"/>
  <c r="AC79" i="1"/>
  <c r="G79" i="1"/>
  <c r="AF1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G52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Y41" i="2"/>
  <c r="Y42" i="2"/>
  <c r="Y43" i="2"/>
  <c r="Y44" i="2"/>
  <c r="Y45" i="2"/>
  <c r="Y46" i="2"/>
  <c r="Y40" i="2"/>
  <c r="W41" i="2"/>
  <c r="W42" i="2"/>
  <c r="W43" i="2"/>
  <c r="W44" i="2"/>
  <c r="W45" i="2"/>
  <c r="W46" i="2"/>
  <c r="W40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G47" i="2"/>
  <c r="Y31" i="2"/>
  <c r="Y32" i="2"/>
  <c r="Y33" i="2"/>
  <c r="Y34" i="2"/>
  <c r="Y35" i="2"/>
  <c r="Y36" i="2"/>
  <c r="Y37" i="2"/>
  <c r="Y30" i="2"/>
  <c r="W31" i="2"/>
  <c r="W32" i="2"/>
  <c r="W33" i="2"/>
  <c r="W34" i="2"/>
  <c r="W35" i="2"/>
  <c r="W36" i="2"/>
  <c r="W37" i="2"/>
  <c r="W30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G38" i="2"/>
  <c r="Y27" i="2"/>
  <c r="Y26" i="2"/>
  <c r="Y25" i="2"/>
  <c r="W26" i="2"/>
  <c r="W27" i="2"/>
  <c r="W28" i="2" s="1"/>
  <c r="W25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G28" i="2"/>
  <c r="Y16" i="2"/>
  <c r="Y17" i="2"/>
  <c r="Y18" i="2"/>
  <c r="Y19" i="2"/>
  <c r="Y20" i="2"/>
  <c r="Y21" i="2"/>
  <c r="Y22" i="2"/>
  <c r="Y15" i="2"/>
  <c r="W16" i="2"/>
  <c r="W17" i="2"/>
  <c r="W18" i="2"/>
  <c r="W19" i="2"/>
  <c r="W20" i="2"/>
  <c r="W21" i="2"/>
  <c r="W22" i="2"/>
  <c r="W15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G23" i="2"/>
  <c r="H13" i="2"/>
  <c r="I13" i="2"/>
  <c r="I48" i="2" s="1"/>
  <c r="J13" i="2"/>
  <c r="K13" i="2"/>
  <c r="L13" i="2"/>
  <c r="M13" i="2"/>
  <c r="M48" i="2" s="1"/>
  <c r="N13" i="2"/>
  <c r="O13" i="2"/>
  <c r="P13" i="2"/>
  <c r="Q13" i="2"/>
  <c r="Q48" i="2" s="1"/>
  <c r="R13" i="2"/>
  <c r="S13" i="2"/>
  <c r="T13" i="2"/>
  <c r="U13" i="2"/>
  <c r="U48" i="2" s="1"/>
  <c r="V13" i="2"/>
  <c r="G13" i="2"/>
  <c r="Y13" i="2"/>
  <c r="W13" i="2"/>
  <c r="O48" i="2"/>
  <c r="K48" i="2" l="1"/>
  <c r="G48" i="2"/>
  <c r="S48" i="2"/>
  <c r="W47" i="2"/>
  <c r="L48" i="2"/>
  <c r="Y28" i="2"/>
  <c r="V48" i="2"/>
  <c r="R48" i="2"/>
  <c r="N48" i="2"/>
  <c r="J48" i="2"/>
  <c r="T48" i="2"/>
  <c r="P48" i="2"/>
  <c r="H48" i="2"/>
  <c r="W23" i="2"/>
  <c r="Y23" i="2"/>
  <c r="W38" i="2"/>
  <c r="Y38" i="2"/>
  <c r="Y47" i="2"/>
  <c r="J100" i="1"/>
  <c r="Z100" i="1"/>
  <c r="V100" i="1"/>
  <c r="N100" i="1"/>
  <c r="AD100" i="1"/>
  <c r="R100" i="1"/>
  <c r="AA99" i="1"/>
  <c r="AB100" i="1"/>
  <c r="T100" i="1"/>
  <c r="L100" i="1"/>
  <c r="U99" i="1"/>
  <c r="R99" i="1"/>
  <c r="P99" i="1"/>
  <c r="H99" i="1"/>
  <c r="X99" i="1"/>
  <c r="AC100" i="1"/>
  <c r="Q100" i="1"/>
  <c r="I100" i="1"/>
  <c r="AC99" i="1"/>
  <c r="Q99" i="1"/>
  <c r="M99" i="1"/>
  <c r="I99" i="1"/>
  <c r="AE18" i="1"/>
  <c r="U100" i="1"/>
  <c r="M100" i="1"/>
  <c r="L99" i="1"/>
  <c r="G99" i="1"/>
  <c r="AG18" i="1"/>
  <c r="AG52" i="1"/>
  <c r="S100" i="1"/>
  <c r="W99" i="1"/>
  <c r="O99" i="1"/>
  <c r="AF52" i="1"/>
  <c r="G100" i="1"/>
  <c r="AB99" i="1"/>
  <c r="AE79" i="1"/>
  <c r="AE97" i="1"/>
  <c r="AF18" i="1"/>
  <c r="T99" i="1"/>
  <c r="AA100" i="1"/>
  <c r="S99" i="1"/>
  <c r="K99" i="1"/>
  <c r="Y99" i="1"/>
  <c r="AD99" i="1"/>
  <c r="Z99" i="1"/>
  <c r="V99" i="1"/>
  <c r="N99" i="1"/>
  <c r="J99" i="1"/>
  <c r="AF79" i="1"/>
  <c r="AG97" i="1"/>
  <c r="AE52" i="1"/>
  <c r="Y100" i="1"/>
  <c r="O100" i="1"/>
  <c r="H100" i="1"/>
  <c r="P100" i="1"/>
  <c r="X100" i="1"/>
  <c r="AG79" i="1"/>
  <c r="K100" i="1"/>
  <c r="W100" i="1"/>
  <c r="AF84" i="1"/>
  <c r="AF97" i="1" s="1"/>
  <c r="Y48" i="2" l="1"/>
  <c r="W48" i="2"/>
  <c r="AG100" i="1"/>
  <c r="AG99" i="1"/>
  <c r="AF100" i="1"/>
  <c r="AE99" i="1"/>
  <c r="AF99" i="1"/>
  <c r="AE100" i="1"/>
</calcChain>
</file>

<file path=xl/sharedStrings.xml><?xml version="1.0" encoding="utf-8"?>
<sst xmlns="http://schemas.openxmlformats.org/spreadsheetml/2006/main" count="344" uniqueCount="230">
  <si>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</si>
  <si>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</si>
  <si>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</si>
  <si>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</si>
  <si>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</si>
  <si>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</si>
  <si>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</si>
  <si>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</si>
  <si>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</si>
  <si>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</si>
  <si>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</si>
  <si>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forma zal. po semestrze *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</si>
  <si>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</si>
  <si>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</si>
  <si>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</si>
  <si>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</si>
  <si>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</si>
  <si>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</si>
  <si>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</si>
  <si>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</si>
  <si>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</si>
  <si>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</si>
  <si>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 xml:space="preserve">Wydział: </t>
  </si>
  <si>
    <t>Kierunek:</t>
  </si>
  <si>
    <t>MODUŁ OGÓLNOUCZELNIANY</t>
  </si>
  <si>
    <t>MODUŁ PODSTAWOWY/KIERUNKOWY</t>
  </si>
  <si>
    <t>MODUŁ DYPLOMOWY</t>
  </si>
  <si>
    <t>MODUŁ SPECJALNOŚCIOWY</t>
  </si>
  <si>
    <t>MODUŁ FAKULATYWNY</t>
  </si>
  <si>
    <t>Rodzaj zajęć:</t>
  </si>
  <si>
    <t>I</t>
  </si>
  <si>
    <t>W/WS</t>
  </si>
  <si>
    <t>II</t>
  </si>
  <si>
    <t>III</t>
  </si>
  <si>
    <t>PW/PE/KZ</t>
  </si>
  <si>
    <t>C/K/L/P/PZ/S</t>
  </si>
  <si>
    <t>Moduły razem</t>
  </si>
  <si>
    <t>PLAN STUDIÓW STACJONARNYCH/NIESTACJONARNYCH DRUGIEGO STOPNIA</t>
  </si>
  <si>
    <t>Całkowity nakład pracy studenta</t>
  </si>
  <si>
    <t>HLP/romantyzm</t>
  </si>
  <si>
    <t>HLP/ pozytywizm/MP</t>
  </si>
  <si>
    <t>HLP/międzywojnie</t>
  </si>
  <si>
    <t>Polska literatura współczesna</t>
  </si>
  <si>
    <t xml:space="preserve">Teoria literatury </t>
  </si>
  <si>
    <t xml:space="preserve">Literatura powszechna </t>
  </si>
  <si>
    <t>HLP/staropolska/oświecenie</t>
  </si>
  <si>
    <t>Literatura popularna</t>
  </si>
  <si>
    <t>Literatura dla dzieci i młodzieży</t>
  </si>
  <si>
    <t>Analiza utworu literackiego</t>
  </si>
  <si>
    <t xml:space="preserve">Nauki pomocnicze filologii polskiej </t>
  </si>
  <si>
    <t>Wiedza o kulturze</t>
  </si>
  <si>
    <t>Wiedza o sztuce</t>
  </si>
  <si>
    <t>Wiedza o filmie</t>
  </si>
  <si>
    <t xml:space="preserve">Język łaciński </t>
  </si>
  <si>
    <t>Gramatyka opisowa języka polskiego</t>
  </si>
  <si>
    <t>Dialektologia</t>
  </si>
  <si>
    <t>Praktyczna stylistyka</t>
  </si>
  <si>
    <t xml:space="preserve"> </t>
  </si>
  <si>
    <t>Gramatyka historyczna języka polskiego</t>
  </si>
  <si>
    <t>Wiedza o teatrze</t>
  </si>
  <si>
    <t>Seminarium licencjackie</t>
  </si>
  <si>
    <t>Emisja głosu</t>
  </si>
  <si>
    <t>1,2,3</t>
  </si>
  <si>
    <t>Prawo autorskie, prasowe i wydawnicze</t>
  </si>
  <si>
    <t>Wykład kulturoznawczy</t>
  </si>
  <si>
    <t>Analiza tekstu kultury</t>
  </si>
  <si>
    <t>3,4,5,6</t>
  </si>
  <si>
    <t xml:space="preserve">Wykład monograficzny </t>
  </si>
  <si>
    <t>Kognitywizm</t>
  </si>
  <si>
    <t>Dydaktyka ogólna</t>
  </si>
  <si>
    <t>Psychologia ogólna</t>
  </si>
  <si>
    <t>Pedeutologia</t>
  </si>
  <si>
    <t>2,4,6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</si>
  <si>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</si>
  <si>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1. PRZEDMIOTY KSZTAŁCENIA OGÓLNEGO</t>
  </si>
  <si>
    <t>Język obcy</t>
  </si>
  <si>
    <t>Techniki informacyjno-komunikacyjne</t>
  </si>
  <si>
    <t>Ochrona własności przemysłowej i prawa autorskiego</t>
  </si>
  <si>
    <t>forma zal. po semestrze</t>
  </si>
  <si>
    <t>3. PRZEDMIOTY DO WYBORU</t>
  </si>
  <si>
    <t>Podstawy tekstologii i edytorstwa naukowego</t>
  </si>
  <si>
    <t>Komputerowa redakcja tekstu (skład i łamanie)</t>
  </si>
  <si>
    <t>Adiustacja i korekta</t>
  </si>
  <si>
    <t xml:space="preserve">Projektowanie graficzne </t>
  </si>
  <si>
    <t>Współczesne teorie edytorstwa</t>
  </si>
  <si>
    <t>Zarys historii polskiego edytorstwa naukowego</t>
  </si>
  <si>
    <t>Współczesny rynek wydawniczy</t>
  </si>
  <si>
    <t>Projektowanie stron internetowych</t>
  </si>
  <si>
    <t>Oprawa i naprawa książek</t>
  </si>
  <si>
    <t>Elementy biblioterapii</t>
  </si>
  <si>
    <t>2,3,4,5</t>
  </si>
  <si>
    <t>Edycja tekstów rękopiśmiennych</t>
  </si>
  <si>
    <t xml:space="preserve">Podstawy grafiki wektorowej </t>
  </si>
  <si>
    <t>4,5</t>
  </si>
  <si>
    <t>4.5,6</t>
  </si>
  <si>
    <t>Praktyka zawodowa  (w wydawnictwie lub redakcji)</t>
  </si>
  <si>
    <t xml:space="preserve">Psychologia rozwojowa </t>
  </si>
  <si>
    <t>Psychologia społeczno-wychowawcza</t>
  </si>
  <si>
    <t>Podstawy prawne i organizacyjne systemu oświaty</t>
  </si>
  <si>
    <t>Podstawy pracy wychowawczej, opiekuńczej i profilaktycznej nauczyciela</t>
  </si>
  <si>
    <t>Doradztwo edukacyjno-zawodowe</t>
  </si>
  <si>
    <t>Praktyka  zawodowa psychologiczno- pedagogiczna ciągła (szkoła podstawowa)</t>
  </si>
  <si>
    <t>Język w procesie kształcenia</t>
  </si>
  <si>
    <t>blok nienauczycielski: redakcyjno-wydawniczy</t>
  </si>
  <si>
    <t xml:space="preserve">Warsztat pracy polonisty </t>
  </si>
  <si>
    <t>Trudności w procesie czytania i pisania z metodyką postępowania terapeutycznego na języku polskim</t>
  </si>
  <si>
    <t>Adaptacje filmowe literatury polskiej/Adaptacje filmowe literatury powszechnej**</t>
  </si>
  <si>
    <t>**Przedmioty humanistyczne/społeczne (do wyboru w określonym semestrze)</t>
  </si>
  <si>
    <t xml:space="preserve">Dysleksja </t>
  </si>
  <si>
    <t>BLOK NIENAUCZYCIELSKI: REDAKCYJNO-WYDAWNICZY</t>
  </si>
  <si>
    <t xml:space="preserve">blok: filologia polska nauczycielska </t>
  </si>
  <si>
    <t>BLOK: FILOLOGIA POLSKA NAUCZYCIELSKA</t>
  </si>
  <si>
    <t>Pogranicza literatury</t>
  </si>
  <si>
    <t>Wstęp do językoznawstwa</t>
  </si>
  <si>
    <t>Redakcja językowa tekstu</t>
  </si>
  <si>
    <t>1,2,3,4, 5, 6</t>
  </si>
  <si>
    <t>3, 4</t>
  </si>
  <si>
    <t>Kultura języka</t>
  </si>
  <si>
    <t>Formy wypowiedzi w  praktyce językowej</t>
  </si>
  <si>
    <t>Diagnoza nauczycielska i praca z uczniem ze SPE</t>
  </si>
  <si>
    <t>Historycznojęzykowa analiza tekstów literackich</t>
  </si>
  <si>
    <t>Komunikacja językowa</t>
  </si>
  <si>
    <t>Historia filozofii/ Historia Polski**</t>
  </si>
  <si>
    <t xml:space="preserve">Przedsiębiorczość </t>
  </si>
  <si>
    <t xml:space="preserve">Psychopatologia wieku dziecięcego z elementami neurologii </t>
  </si>
  <si>
    <t xml:space="preserve">Metody pracy z uczniem ze specjalnymi potrzebami komunikacyjnymi </t>
  </si>
  <si>
    <t xml:space="preserve">Podstawy neurodydaktyki </t>
  </si>
  <si>
    <t xml:space="preserve">Arteterapia </t>
  </si>
  <si>
    <t>10 (E)</t>
  </si>
  <si>
    <t>Metody wspierające proces uczenia się */ Metody radzenia sobie ze stresem*</t>
  </si>
  <si>
    <t>Konwersatorium obcojęzyczne</t>
  </si>
  <si>
    <r>
      <t>Zaburzenia komunikacji i mowy</t>
    </r>
    <r>
      <rPr>
        <i/>
        <strike/>
        <sz val="11"/>
        <rFont val="Calibri"/>
        <family val="2"/>
        <charset val="238"/>
      </rPr>
      <t xml:space="preserve"> </t>
    </r>
  </si>
  <si>
    <r>
      <t xml:space="preserve">10 </t>
    </r>
    <r>
      <rPr>
        <sz val="10"/>
        <rFont val="Calibri"/>
        <family val="2"/>
        <charset val="238"/>
      </rPr>
      <t>(PW)</t>
    </r>
  </si>
  <si>
    <r>
      <t>5</t>
    </r>
    <r>
      <rPr>
        <sz val="10"/>
        <rFont val="Calibri"/>
        <family val="2"/>
        <charset val="238"/>
      </rPr>
      <t xml:space="preserve"> (PW)</t>
    </r>
  </si>
  <si>
    <r>
      <t xml:space="preserve">5 </t>
    </r>
    <r>
      <rPr>
        <sz val="10"/>
        <rFont val="Calibri"/>
        <family val="2"/>
        <charset val="238"/>
      </rPr>
      <t xml:space="preserve">(PW) </t>
    </r>
  </si>
  <si>
    <t>Praktyka zawodowa dydaktyczna z języka polskiego w szkole podstawowej (ciągła)</t>
  </si>
  <si>
    <t>Praktyka zawodowa dydaktyczna z języka polskiego w szkole podstawowej (śródroczna)</t>
  </si>
  <si>
    <t>HARMONOGRAM REALIZACJI PROGRAMU STUDIÓW STACJONARNYCH PIERWSZEGO STOPNIA</t>
  </si>
  <si>
    <t>E-publikacje</t>
  </si>
  <si>
    <t>Przypisy, bibliografia, indeksy</t>
  </si>
  <si>
    <t>5 (PW)</t>
  </si>
  <si>
    <t xml:space="preserve">5 (PW)  </t>
  </si>
  <si>
    <t>1, 2</t>
  </si>
  <si>
    <t>*Przedmiot wsparcia w procesie uczenia się - jeden do wyboru</t>
  </si>
  <si>
    <r>
      <rPr>
        <b/>
        <sz val="18"/>
        <rFont val="Times New Roman"/>
        <family val="1"/>
        <charset val="238"/>
      </rPr>
      <t xml:space="preserve">Kierunek: FILOLOGIA POLSKA                                                                                                               Obowiązuje od roku akademickiego 2023/24 </t>
    </r>
    <r>
      <rPr>
        <b/>
        <sz val="1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</t>
    </r>
  </si>
  <si>
    <t>0232.5.FILPL1.B/C25.JŁ</t>
  </si>
  <si>
    <t>0232.5.FILPL1.A.TIK</t>
  </si>
  <si>
    <t>0231.5.FILPL1.A.JO</t>
  </si>
  <si>
    <t>0232.5.FILPL1.A.OWPP</t>
  </si>
  <si>
    <t>0232.5.FILPL1.A.KP</t>
  </si>
  <si>
    <t>0232.5.FILPL1.A.HF/ 0232.5.FILPL1.A.HP</t>
  </si>
  <si>
    <t>0232.5.FILPL1.A.MWPU/ 0232.5.FILPL1.A.MRSS</t>
  </si>
  <si>
    <t>PRZEDMIOTY KIERUNKOWE</t>
  </si>
  <si>
    <t>0232.5.FILPL1.C.HLPSO</t>
  </si>
  <si>
    <t>0232.5.FILPL1.C.HLPR</t>
  </si>
  <si>
    <t>0232.5.FILPL1.C.HLPPMP</t>
  </si>
  <si>
    <t>0232.5.FILPL1.C.HLPMW</t>
  </si>
  <si>
    <t>0232.5.FILPL1.C.PLW</t>
  </si>
  <si>
    <t>0232.5.FILPL1.C.TL</t>
  </si>
  <si>
    <t>0232.5.FILPL1.C.LP</t>
  </si>
  <si>
    <t>0232.5.FILPL1.C.LDM</t>
  </si>
  <si>
    <t>0232.5.FILPL1.C.LPOW</t>
  </si>
  <si>
    <t>0232.5.FILPL1.C.PL</t>
  </si>
  <si>
    <t>0232.5.FILPL1.C.AUL</t>
  </si>
  <si>
    <t>0232.5.FILPL1.C.NPFP</t>
  </si>
  <si>
    <t>0232.5.FILPL1.C.WOK</t>
  </si>
  <si>
    <t>0232.5.FILPL1.C.WOT</t>
  </si>
  <si>
    <t>0232.5.FILPL1.C.WOF</t>
  </si>
  <si>
    <t>0232.5.FILPL1.C.WOS</t>
  </si>
  <si>
    <t>0232.5.FILPL1.C.GOJP</t>
  </si>
  <si>
    <t>0232.5.FILPL1.C.GHJP</t>
  </si>
  <si>
    <t>0232.5.FILPL.1.C.HATK</t>
  </si>
  <si>
    <t>0232.5.FILPL1.C.WDJ</t>
  </si>
  <si>
    <t>0232.5.FILPL1.C.D</t>
  </si>
  <si>
    <t>0232.5.FILPL1.C.KJ</t>
  </si>
  <si>
    <t>0232.5.FILPL1.C.PS</t>
  </si>
  <si>
    <t>0232.5.FILPL1.C.FW</t>
  </si>
  <si>
    <t>0232.5.FILPL1.C.WM</t>
  </si>
  <si>
    <t>0232.5.FILPL1.C.WK</t>
  </si>
  <si>
    <t>0232.5.FILPL1.C.ATK</t>
  </si>
  <si>
    <t>0232.5.FILPL1.C.KO</t>
  </si>
  <si>
    <t>0232.5.FILPL1.C.K</t>
  </si>
  <si>
    <t>0232.5.FILPL1.E.SL</t>
  </si>
  <si>
    <t>0232.5.FILPL1.A.P</t>
  </si>
  <si>
    <t>0232.5.FILPL1.A.AF</t>
  </si>
  <si>
    <t>0232.5.FILPL1.D.ZKIM</t>
  </si>
  <si>
    <t>0232.5.FILPL1.D.PWD</t>
  </si>
  <si>
    <t>0232.5.FILPL1.D.WPP</t>
  </si>
  <si>
    <t>0232.5.FILPL1.D.MPSPE</t>
  </si>
  <si>
    <t>0232.5.FILPL1.D.A</t>
  </si>
  <si>
    <t>0232.5.FILPL1.D.D</t>
  </si>
  <si>
    <t>0232.5.FILPL1.D.EB</t>
  </si>
  <si>
    <t>0232.5.FILPL1.D.PN</t>
  </si>
  <si>
    <t>0232.5.FILPL1.D.PSO</t>
  </si>
  <si>
    <t>0232.5.FILPL1.D.PSROZ</t>
  </si>
  <si>
    <t>0232.5.FILPL1.D.PSW</t>
  </si>
  <si>
    <t>0232.5.FILPL1.D.PPOSO</t>
  </si>
  <si>
    <t>0232.5.FILPL1.D.PPWOPN</t>
  </si>
  <si>
    <t>0232.5.FILPL1.D.DNPUSPE</t>
  </si>
  <si>
    <t>0232.5.FILPL1.D.PEDEU</t>
  </si>
  <si>
    <t>0232.5.FILPL1.D.DEZ</t>
  </si>
  <si>
    <t>0232.5.FILPL1.D.PRZPP</t>
  </si>
  <si>
    <t>0232.5.FILPL1.D.DYDOG</t>
  </si>
  <si>
    <t>0232.5.FILPL1.D.EG</t>
  </si>
  <si>
    <t>0232.5.FILPL1.D.JPK</t>
  </si>
  <si>
    <t>0232.5.FILPL1.D.DJP</t>
  </si>
  <si>
    <t>0232.5.FILPL1.D.TWPCP</t>
  </si>
  <si>
    <t>0232.5.FILPL1.D.PMJPŚ</t>
  </si>
  <si>
    <t>0232.5.FILPL1.D.PMJPC</t>
  </si>
  <si>
    <t>0232.5.FILPL1.D.ETR</t>
  </si>
  <si>
    <t>0232.5.FILPL1.D.PTEN</t>
  </si>
  <si>
    <t>0232.5.FILPL1.D.ZHPEN</t>
  </si>
  <si>
    <t>0232.5.FILPL1.D.WTE</t>
  </si>
  <si>
    <t>0232.5.FILPL1.D.KRT</t>
  </si>
  <si>
    <t>0232.5.FILPL1.D.AIK</t>
  </si>
  <si>
    <t>0232.5.FILPL1.PBI</t>
  </si>
  <si>
    <t>0232.5.FILPL1.D.PGRAF</t>
  </si>
  <si>
    <t>0232.5.FILPL1.D.PGWEKT</t>
  </si>
  <si>
    <t>0232.5.FILPL1.D.PSI</t>
  </si>
  <si>
    <t>0232.5.FILPL1.D.EPUB</t>
  </si>
  <si>
    <t>0232.5.FILPL1.D.PAPIW</t>
  </si>
  <si>
    <t>0232.5.FILPL1.D.WRW</t>
  </si>
  <si>
    <t>0232.5.FILPL1.D.RJT</t>
  </si>
  <si>
    <t>0232.5.FILPL1.D.OINK</t>
  </si>
  <si>
    <t>0232.5.FILPL1.D.PRKT</t>
  </si>
  <si>
    <t>Dydaktyka języka polskiego w szkole podstawowej</t>
  </si>
  <si>
    <t>4, 5</t>
  </si>
  <si>
    <t>1. Studenta obowiązują zajęcia z wychowania fizycznego w wymiarze 60 godzin łącznie (II i III semestr; przedmiot kończy się zaliczeniem z oceną; przedmotowi nie przypisano punktów ECTS). 2. Studenta obowiązuje szkolenie dotyczące BHP w wymiarze 4 godzin na I semestrze. 3. Studenta obowiązuje szkolenie biblioteczne w wymiarze 2 godzin w I semestrze. 4. Studenta obowiązuje szkolenie z pierwszej pomocy przedmedycznej (5 godzin - blok nauczycielski; 4 godziny - blok nienauczycielski) ); 5. Student obcokrajowiec realizuje dodatkowo przedmiot język polski (lektorat; 4 ECTS).</t>
  </si>
  <si>
    <t xml:space="preserve">Kreatywne pisanie </t>
  </si>
  <si>
    <t>Harmonogram studiów zatwierdzony Uchwałą Senatu UJK nr 48/2023 z dnia 25.05.2023 roku,  obowiązujący studentów rozpoczynających kształcenie w roku akademickim 2023/2024.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</si>
</sst>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25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trike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Times New Roman"/>
      <family val="1"/>
      <charset val="238"/>
    </font>
    <font>
      <b/>
      <sz val="18"/>
      <name val="Calibri"/>
      <family val="2"/>
      <charset val="238"/>
    </font>
    <font>
      <b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9"/>
      <name val="Calibri"/>
      <family val="2"/>
      <charset val="238"/>
    </font>
    <font>
      <b/>
      <sz val="18"/>
      <name val="Calibri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6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0" fillId="11" borderId="1" xfId="0" applyFont="1" applyFill="1" applyBorder="1" applyAlignment="1" applyProtection="1">
      <alignment horizontal="right" vertical="center"/>
      <protection locked="0"/>
    </xf>
    <xf numFmtId="0" fontId="6" fillId="11" borderId="1" xfId="0" applyFont="1" applyFill="1" applyBorder="1" applyAlignment="1" applyProtection="1">
      <alignment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vertical="center"/>
    </xf>
    <xf numFmtId="0" fontId="6" fillId="11" borderId="1" xfId="0" applyFont="1" applyFill="1" applyBorder="1" applyAlignment="1">
      <alignment wrapText="1"/>
    </xf>
    <xf numFmtId="0" fontId="9" fillId="13" borderId="1" xfId="0" applyFont="1" applyFill="1" applyBorder="1" applyAlignment="1" applyProtection="1">
      <alignment horizontal="center" vertical="center" wrapText="1"/>
      <protection locked="0"/>
    </xf>
    <xf numFmtId="0" fontId="9" fillId="14" borderId="2" xfId="0" applyFont="1" applyFill="1" applyBorder="1" applyAlignment="1" applyProtection="1">
      <alignment horizontal="center" vertical="center" wrapText="1"/>
      <protection locked="0"/>
    </xf>
    <xf numFmtId="0" fontId="10" fillId="14" borderId="1" xfId="0" applyFont="1" applyFill="1" applyBorder="1" applyAlignment="1" applyProtection="1">
      <alignment horizontal="center" vertical="center" wrapText="1"/>
      <protection locked="0"/>
    </xf>
    <xf numFmtId="0" fontId="9" fillId="14" borderId="1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9" fillId="15" borderId="2" xfId="0" applyFont="1" applyFill="1" applyBorder="1" applyAlignment="1" applyProtection="1">
      <alignment horizontal="center" vertical="center" wrapText="1"/>
      <protection locked="0"/>
    </xf>
    <xf numFmtId="0" fontId="9" fillId="16" borderId="2" xfId="0" applyFont="1" applyFill="1" applyBorder="1" applyAlignment="1" applyProtection="1">
      <alignment horizontal="center" vertical="center" wrapText="1"/>
      <protection locked="0"/>
    </xf>
    <xf numFmtId="0" fontId="10" fillId="16" borderId="1" xfId="0" applyFont="1" applyFill="1" applyBorder="1" applyAlignment="1" applyProtection="1">
      <alignment horizontal="center" vertical="center" wrapText="1"/>
      <protection locked="0"/>
    </xf>
    <xf numFmtId="0" fontId="9" fillId="17" borderId="2" xfId="0" applyFont="1" applyFill="1" applyBorder="1" applyAlignment="1" applyProtection="1">
      <alignment horizontal="center" vertical="center" wrapText="1"/>
      <protection locked="0"/>
    </xf>
    <xf numFmtId="0" fontId="10" fillId="17" borderId="1" xfId="0" applyFont="1" applyFill="1" applyBorder="1" applyAlignment="1" applyProtection="1">
      <alignment horizontal="center" vertical="center" wrapText="1"/>
      <protection locked="0"/>
    </xf>
    <xf numFmtId="0" fontId="9" fillId="18" borderId="2" xfId="0" applyFont="1" applyFill="1" applyBorder="1" applyAlignment="1" applyProtection="1">
      <alignment horizontal="center" vertical="center" wrapText="1"/>
      <protection locked="0"/>
    </xf>
    <xf numFmtId="0" fontId="10" fillId="18" borderId="1" xfId="0" applyFont="1" applyFill="1" applyBorder="1" applyAlignment="1" applyProtection="1">
      <alignment horizontal="center" vertical="center" wrapText="1"/>
      <protection locked="0"/>
    </xf>
    <xf numFmtId="0" fontId="9" fillId="18" borderId="1" xfId="0" applyFont="1" applyFill="1" applyBorder="1" applyAlignment="1" applyProtection="1">
      <alignment horizontal="center" vertical="center" wrapText="1"/>
      <protection locked="0"/>
    </xf>
    <xf numFmtId="0" fontId="9" fillId="19" borderId="1" xfId="0" applyFont="1" applyFill="1" applyBorder="1" applyAlignment="1" applyProtection="1">
      <alignment horizontal="center" vertical="center" wrapText="1"/>
      <protection locked="0"/>
    </xf>
    <xf numFmtId="0" fontId="9" fillId="20" borderId="2" xfId="0" applyFont="1" applyFill="1" applyBorder="1" applyAlignment="1" applyProtection="1">
      <alignment horizontal="center" vertical="center" wrapText="1"/>
      <protection locked="0"/>
    </xf>
    <xf numFmtId="0" fontId="10" fillId="20" borderId="1" xfId="0" applyFont="1" applyFill="1" applyBorder="1" applyAlignment="1" applyProtection="1">
      <alignment horizontal="center" vertical="center" wrapText="1"/>
      <protection locked="0"/>
    </xf>
    <xf numFmtId="0" fontId="6" fillId="21" borderId="1" xfId="0" applyFont="1" applyFill="1" applyBorder="1" applyAlignment="1" applyProtection="1">
      <alignment vertical="center" wrapText="1"/>
      <protection locked="0"/>
    </xf>
    <xf numFmtId="0" fontId="10" fillId="21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 applyProtection="1">
      <alignment horizontal="center" vertical="center" wrapText="1"/>
      <protection locked="0"/>
    </xf>
    <xf numFmtId="0" fontId="10" fillId="21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13" borderId="0" xfId="0" applyFont="1" applyFill="1" applyProtection="1">
      <protection locked="0"/>
    </xf>
    <xf numFmtId="0" fontId="0" fillId="13" borderId="0" xfId="0" applyFill="1" applyProtection="1">
      <protection locked="0"/>
    </xf>
    <xf numFmtId="164" fontId="10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6" borderId="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9" fillId="13" borderId="8" xfId="0" applyFont="1" applyFill="1" applyBorder="1" applyAlignment="1" applyProtection="1">
      <alignment horizontal="left" vertical="center"/>
      <protection locked="0"/>
    </xf>
    <xf numFmtId="0" fontId="9" fillId="13" borderId="9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10" fillId="13" borderId="1" xfId="0" applyFont="1" applyFill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13" borderId="5" xfId="0" applyFont="1" applyFill="1" applyBorder="1" applyAlignment="1" applyProtection="1">
      <alignment horizontal="left" vertical="center"/>
      <protection locked="0"/>
    </xf>
    <xf numFmtId="0" fontId="9" fillId="13" borderId="6" xfId="0" applyFont="1" applyFill="1" applyBorder="1" applyAlignment="1" applyProtection="1">
      <alignment horizontal="left" vertical="center"/>
      <protection locked="0"/>
    </xf>
    <xf numFmtId="0" fontId="10" fillId="13" borderId="1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9" fillId="2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14" borderId="5" xfId="0" applyFont="1" applyFill="1" applyBorder="1" applyAlignment="1" applyProtection="1">
      <alignment horizontal="center" vertical="center" wrapText="1"/>
      <protection locked="0"/>
    </xf>
    <xf numFmtId="0" fontId="9" fillId="14" borderId="6" xfId="0" applyFont="1" applyFill="1" applyBorder="1" applyAlignment="1" applyProtection="1">
      <alignment horizontal="center" vertical="center" wrapText="1"/>
      <protection locked="0"/>
    </xf>
    <xf numFmtId="0" fontId="9" fillId="14" borderId="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horizontal="left" wrapText="1"/>
    </xf>
    <xf numFmtId="0" fontId="17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16" borderId="5" xfId="0" applyFont="1" applyFill="1" applyBorder="1" applyAlignment="1" applyProtection="1">
      <alignment horizontal="center" vertical="center" wrapText="1"/>
      <protection locked="0"/>
    </xf>
    <xf numFmtId="0" fontId="9" fillId="16" borderId="6" xfId="0" applyFont="1" applyFill="1" applyBorder="1" applyAlignment="1" applyProtection="1">
      <alignment horizontal="center" vertical="center" wrapText="1"/>
      <protection locked="0"/>
    </xf>
    <xf numFmtId="0" fontId="9" fillId="16" borderId="7" xfId="0" applyFont="1" applyFill="1" applyBorder="1" applyAlignment="1" applyProtection="1">
      <alignment horizontal="center" vertical="center" wrapText="1"/>
      <protection locked="0"/>
    </xf>
    <xf numFmtId="0" fontId="9" fillId="20" borderId="5" xfId="0" applyFont="1" applyFill="1" applyBorder="1" applyAlignment="1" applyProtection="1">
      <alignment horizontal="center" vertical="center" wrapText="1"/>
      <protection locked="0"/>
    </xf>
    <xf numFmtId="0" fontId="9" fillId="20" borderId="6" xfId="0" applyFont="1" applyFill="1" applyBorder="1" applyAlignment="1" applyProtection="1">
      <alignment horizontal="center" vertical="center" wrapText="1"/>
      <protection locked="0"/>
    </xf>
    <xf numFmtId="0" fontId="9" fillId="2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15" borderId="5" xfId="0" applyFont="1" applyFill="1" applyBorder="1" applyAlignment="1" applyProtection="1">
      <alignment horizontal="center" vertical="center" wrapText="1"/>
      <protection locked="0"/>
    </xf>
    <xf numFmtId="0" fontId="9" fillId="15" borderId="6" xfId="0" applyFont="1" applyFill="1" applyBorder="1" applyAlignment="1" applyProtection="1">
      <alignment horizontal="center" vertical="center" wrapText="1"/>
      <protection locked="0"/>
    </xf>
    <xf numFmtId="0" fontId="9" fillId="15" borderId="7" xfId="0" applyFont="1" applyFill="1" applyBorder="1" applyAlignment="1" applyProtection="1">
      <alignment horizontal="center" vertical="center" wrapText="1"/>
      <protection locked="0"/>
    </xf>
    <xf numFmtId="0" fontId="9" fillId="17" borderId="1" xfId="0" applyFont="1" applyFill="1" applyBorder="1" applyAlignment="1" applyProtection="1">
      <alignment horizontal="center" vertical="center" wrapText="1"/>
      <protection locked="0"/>
    </xf>
    <xf numFmtId="0" fontId="9" fillId="18" borderId="5" xfId="0" applyFont="1" applyFill="1" applyBorder="1" applyAlignment="1" applyProtection="1">
      <alignment horizontal="center" vertical="center" wrapText="1"/>
      <protection locked="0"/>
    </xf>
    <xf numFmtId="0" fontId="9" fillId="18" borderId="6" xfId="0" applyFont="1" applyFill="1" applyBorder="1" applyAlignment="1" applyProtection="1">
      <alignment horizontal="center" vertical="center" wrapText="1"/>
      <protection locked="0"/>
    </xf>
    <xf numFmtId="0" fontId="9" fillId="18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17" borderId="5" xfId="0" applyFont="1" applyFill="1" applyBorder="1" applyAlignment="1" applyProtection="1">
      <alignment horizontal="center" vertical="center" wrapText="1"/>
      <protection locked="0"/>
    </xf>
    <xf numFmtId="0" fontId="9" fillId="17" borderId="6" xfId="0" applyFont="1" applyFill="1" applyBorder="1" applyAlignment="1" applyProtection="1">
      <alignment horizontal="center" vertical="center" wrapText="1"/>
      <protection locked="0"/>
    </xf>
    <xf numFmtId="0" fontId="9" fillId="17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12" borderId="5" xfId="0" applyFont="1" applyFill="1" applyBorder="1" applyAlignment="1">
      <alignment horizontal="left" vertical="center"/>
    </xf>
    <xf numFmtId="0" fontId="0" fillId="12" borderId="6" xfId="0" applyFill="1" applyBorder="1" applyAlignment="1">
      <alignment horizontal="left" vertical="center"/>
    </xf>
    <xf numFmtId="0" fontId="1" fillId="12" borderId="8" xfId="0" applyFont="1" applyFill="1" applyBorder="1" applyAlignment="1">
      <alignment horizontal="left" vertical="center"/>
    </xf>
    <xf numFmtId="0" fontId="0" fillId="12" borderId="9" xfId="0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defaultRowHeight="14.4" x14ac:dyDescent="0.3"/>
  <sheetData/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C111"/>
  <sheetViews>
    <sheetView tabSelected="1" view="pageLayout" topLeftCell="A77" zoomScale="75" zoomScaleNormal="70" zoomScaleSheetLayoutView="100" zoomScalePageLayoutView="75" workbookViewId="0">
      <selection activeCell="B104" sqref="B104:AF104"/>
    </sheetView>
  </sheetViews>
  <sheetFormatPr defaultColWidth="9.109375" defaultRowHeight="14.4" x14ac:dyDescent="0.3"/>
  <cols>
    <col min="1" max="1" width="4.5546875" style="41" customWidth="1"/>
    <col min="2" max="2" width="21.109375" style="48" customWidth="1"/>
    <col min="3" max="3" width="25.88671875" style="49" customWidth="1"/>
    <col min="4" max="4" width="5.88671875" style="50" customWidth="1"/>
    <col min="5" max="5" width="5.88671875" style="49" customWidth="1"/>
    <col min="6" max="6" width="6.44140625" style="49" customWidth="1"/>
    <col min="7" max="7" width="5" style="49" customWidth="1"/>
    <col min="8" max="8" width="5.44140625" style="49" customWidth="1"/>
    <col min="9" max="9" width="4.6640625" style="49" customWidth="1"/>
    <col min="10" max="10" width="5.88671875" style="49" customWidth="1"/>
    <col min="11" max="11" width="5.44140625" style="49" customWidth="1"/>
    <col min="12" max="13" width="4.88671875" style="49" customWidth="1"/>
    <col min="14" max="14" width="5.5546875" style="49" customWidth="1"/>
    <col min="15" max="15" width="4.6640625" style="49" customWidth="1"/>
    <col min="16" max="16" width="4.88671875" style="49" customWidth="1"/>
    <col min="17" max="17" width="4.6640625" style="49" customWidth="1"/>
    <col min="18" max="18" width="5.6640625" style="49" customWidth="1"/>
    <col min="19" max="19" width="4.5546875" style="49" customWidth="1"/>
    <col min="20" max="20" width="5.109375" style="49" customWidth="1"/>
    <col min="21" max="21" width="4.88671875" style="49" customWidth="1"/>
    <col min="22" max="22" width="6" style="49" customWidth="1"/>
    <col min="23" max="24" width="4.88671875" style="49" customWidth="1"/>
    <col min="25" max="25" width="4.6640625" style="49" customWidth="1"/>
    <col min="26" max="26" width="5.6640625" style="49" customWidth="1"/>
    <col min="27" max="27" width="5.33203125" style="49" customWidth="1"/>
    <col min="28" max="28" width="4.88671875" style="49" customWidth="1"/>
    <col min="29" max="29" width="5.6640625" style="49" customWidth="1"/>
    <col min="30" max="30" width="5.88671875" style="49" customWidth="1"/>
    <col min="31" max="31" width="7.109375" style="49" customWidth="1"/>
    <col min="32" max="32" width="9.44140625" style="49" customWidth="1"/>
    <col min="33" max="33" width="8.5546875" style="49" customWidth="1"/>
    <col min="34" max="16384" width="9.109375" style="41"/>
  </cols>
  <sheetData>
    <row r="1" spans="1:33" ht="30" x14ac:dyDescent="0.5">
      <c r="A1" s="124" t="s">
        <v>137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30.6" customHeight="1" x14ac:dyDescent="0.4">
      <c r="A2" s="59"/>
      <c r="B2" s="146" t="s">
        <v>144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23.25" customHeight="1" x14ac:dyDescent="0.3">
      <c r="A3" s="59"/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60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ht="23.25" customHeight="1" thickBot="1" x14ac:dyDescent="0.35">
      <c r="A4" s="59"/>
      <c r="B4" s="92" t="s">
        <v>73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  <c r="AF4" s="93"/>
      <c r="AG4" s="93"/>
    </row>
    <row r="5" spans="1:33" x14ac:dyDescent="0.3">
      <c r="A5" s="134"/>
      <c r="B5" s="135"/>
      <c r="C5" s="135"/>
      <c r="D5" s="135"/>
      <c r="E5" s="135"/>
      <c r="F5" s="136"/>
      <c r="G5" s="132" t="s">
        <v>3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</row>
    <row r="6" spans="1:33" ht="30" customHeight="1" x14ac:dyDescent="0.3">
      <c r="A6" s="101" t="s">
        <v>0</v>
      </c>
      <c r="B6" s="148" t="s">
        <v>4</v>
      </c>
      <c r="C6" s="148" t="s">
        <v>1</v>
      </c>
      <c r="D6" s="150" t="s">
        <v>78</v>
      </c>
      <c r="E6" s="150"/>
      <c r="F6" s="150"/>
      <c r="G6" s="98" t="s">
        <v>5</v>
      </c>
      <c r="H6" s="98"/>
      <c r="I6" s="98"/>
      <c r="J6" s="98"/>
      <c r="K6" s="98"/>
      <c r="L6" s="98"/>
      <c r="M6" s="98"/>
      <c r="N6" s="98"/>
      <c r="O6" s="108" t="s">
        <v>6</v>
      </c>
      <c r="P6" s="108"/>
      <c r="Q6" s="108"/>
      <c r="R6" s="108"/>
      <c r="S6" s="108"/>
      <c r="T6" s="108"/>
      <c r="U6" s="108"/>
      <c r="V6" s="108"/>
      <c r="W6" s="142" t="s">
        <v>7</v>
      </c>
      <c r="X6" s="142"/>
      <c r="Y6" s="142"/>
      <c r="Z6" s="142"/>
      <c r="AA6" s="142"/>
      <c r="AB6" s="142"/>
      <c r="AC6" s="142"/>
      <c r="AD6" s="142"/>
      <c r="AE6" s="111" t="s">
        <v>8</v>
      </c>
      <c r="AF6" s="111" t="s">
        <v>38</v>
      </c>
      <c r="AG6" s="111" t="s">
        <v>9</v>
      </c>
    </row>
    <row r="7" spans="1:33" s="42" customFormat="1" ht="22.5" customHeight="1" x14ac:dyDescent="0.3">
      <c r="A7" s="101"/>
      <c r="B7" s="148"/>
      <c r="C7" s="148"/>
      <c r="D7" s="150"/>
      <c r="E7" s="150"/>
      <c r="F7" s="150"/>
      <c r="G7" s="114" t="s">
        <v>14</v>
      </c>
      <c r="H7" s="115"/>
      <c r="I7" s="115"/>
      <c r="J7" s="116"/>
      <c r="K7" s="139" t="s">
        <v>15</v>
      </c>
      <c r="L7" s="140"/>
      <c r="M7" s="140"/>
      <c r="N7" s="141"/>
      <c r="O7" s="126" t="s">
        <v>16</v>
      </c>
      <c r="P7" s="127"/>
      <c r="Q7" s="127"/>
      <c r="R7" s="128"/>
      <c r="S7" s="129" t="s">
        <v>17</v>
      </c>
      <c r="T7" s="130"/>
      <c r="U7" s="130"/>
      <c r="V7" s="131"/>
      <c r="W7" s="152" t="s">
        <v>18</v>
      </c>
      <c r="X7" s="153"/>
      <c r="Y7" s="153"/>
      <c r="Z7" s="154"/>
      <c r="AA7" s="143" t="s">
        <v>19</v>
      </c>
      <c r="AB7" s="144"/>
      <c r="AC7" s="144"/>
      <c r="AD7" s="145"/>
      <c r="AE7" s="112"/>
      <c r="AF7" s="112"/>
      <c r="AG7" s="112"/>
    </row>
    <row r="8" spans="1:33" s="42" customFormat="1" ht="30.75" customHeight="1" thickBot="1" x14ac:dyDescent="0.35">
      <c r="A8" s="109"/>
      <c r="B8" s="149"/>
      <c r="C8" s="149"/>
      <c r="D8" s="61" t="s">
        <v>2</v>
      </c>
      <c r="E8" s="61" t="s">
        <v>21</v>
      </c>
      <c r="F8" s="61" t="s">
        <v>20</v>
      </c>
      <c r="G8" s="67" t="s">
        <v>30</v>
      </c>
      <c r="H8" s="67" t="s">
        <v>32</v>
      </c>
      <c r="I8" s="67" t="s">
        <v>33</v>
      </c>
      <c r="J8" s="67" t="s">
        <v>10</v>
      </c>
      <c r="K8" s="71" t="s">
        <v>30</v>
      </c>
      <c r="L8" s="71" t="s">
        <v>32</v>
      </c>
      <c r="M8" s="71" t="s">
        <v>33</v>
      </c>
      <c r="N8" s="71" t="s">
        <v>10</v>
      </c>
      <c r="O8" s="72" t="s">
        <v>30</v>
      </c>
      <c r="P8" s="72" t="s">
        <v>32</v>
      </c>
      <c r="Q8" s="72" t="s">
        <v>33</v>
      </c>
      <c r="R8" s="72" t="s">
        <v>10</v>
      </c>
      <c r="S8" s="80" t="s">
        <v>30</v>
      </c>
      <c r="T8" s="80" t="s">
        <v>32</v>
      </c>
      <c r="U8" s="80" t="s">
        <v>33</v>
      </c>
      <c r="V8" s="80" t="s">
        <v>10</v>
      </c>
      <c r="W8" s="74" t="s">
        <v>30</v>
      </c>
      <c r="X8" s="74" t="s">
        <v>32</v>
      </c>
      <c r="Y8" s="74" t="s">
        <v>33</v>
      </c>
      <c r="Z8" s="74" t="s">
        <v>10</v>
      </c>
      <c r="AA8" s="76" t="s">
        <v>30</v>
      </c>
      <c r="AB8" s="76" t="s">
        <v>32</v>
      </c>
      <c r="AC8" s="76" t="s">
        <v>33</v>
      </c>
      <c r="AD8" s="76" t="s">
        <v>10</v>
      </c>
      <c r="AE8" s="113"/>
      <c r="AF8" s="113"/>
      <c r="AG8" s="113"/>
    </row>
    <row r="9" spans="1:33" x14ac:dyDescent="0.3">
      <c r="A9" s="94" t="s">
        <v>74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ht="28.8" x14ac:dyDescent="0.3">
      <c r="A10" s="54">
        <v>1</v>
      </c>
      <c r="B10" s="52" t="s">
        <v>75</v>
      </c>
      <c r="C10" s="53" t="s">
        <v>147</v>
      </c>
      <c r="D10" s="87">
        <v>5</v>
      </c>
      <c r="E10" s="87" t="s">
        <v>90</v>
      </c>
      <c r="F10" s="62"/>
      <c r="G10" s="68"/>
      <c r="H10" s="68"/>
      <c r="I10" s="68"/>
      <c r="J10" s="68"/>
      <c r="K10" s="70"/>
      <c r="L10" s="70">
        <v>30</v>
      </c>
      <c r="M10" s="70"/>
      <c r="N10" s="70">
        <v>2</v>
      </c>
      <c r="O10" s="73"/>
      <c r="P10" s="73">
        <v>30</v>
      </c>
      <c r="Q10" s="73"/>
      <c r="R10" s="73">
        <v>2</v>
      </c>
      <c r="S10" s="81"/>
      <c r="T10" s="81">
        <v>30</v>
      </c>
      <c r="U10" s="81"/>
      <c r="V10" s="81">
        <v>2</v>
      </c>
      <c r="W10" s="75"/>
      <c r="X10" s="75">
        <v>30</v>
      </c>
      <c r="Y10" s="75"/>
      <c r="Z10" s="75">
        <v>3</v>
      </c>
      <c r="AA10" s="77"/>
      <c r="AB10" s="77"/>
      <c r="AC10" s="77"/>
      <c r="AD10" s="77"/>
      <c r="AE10" s="62">
        <f t="shared" ref="AE10:AE15" si="0">SUM(G10:I10,K10:M10,O10:Q10,S10:U10,W10:Y10,AA10:AC10)</f>
        <v>120</v>
      </c>
      <c r="AF10" s="62">
        <f t="shared" ref="AF10:AF17" si="1">25*AG10</f>
        <v>225</v>
      </c>
      <c r="AG10" s="62">
        <f>SUM(J10,N10,R10,V10,Z10,AD10)</f>
        <v>9</v>
      </c>
    </row>
    <row r="11" spans="1:33" ht="28.8" x14ac:dyDescent="0.3">
      <c r="A11" s="54">
        <v>2</v>
      </c>
      <c r="B11" s="43" t="s">
        <v>76</v>
      </c>
      <c r="C11" s="53" t="s">
        <v>146</v>
      </c>
      <c r="D11" s="87"/>
      <c r="E11" s="87">
        <v>1</v>
      </c>
      <c r="F11" s="62"/>
      <c r="G11" s="68"/>
      <c r="H11" s="68">
        <v>20</v>
      </c>
      <c r="I11" s="68" t="s">
        <v>128</v>
      </c>
      <c r="J11" s="68">
        <v>2</v>
      </c>
      <c r="K11" s="70"/>
      <c r="L11" s="70"/>
      <c r="M11" s="70"/>
      <c r="N11" s="70"/>
      <c r="O11" s="73"/>
      <c r="P11" s="73"/>
      <c r="Q11" s="73"/>
      <c r="R11" s="73"/>
      <c r="S11" s="81"/>
      <c r="T11" s="81"/>
      <c r="U11" s="81"/>
      <c r="V11" s="81"/>
      <c r="W11" s="75"/>
      <c r="X11" s="75"/>
      <c r="Y11" s="75"/>
      <c r="Z11" s="75"/>
      <c r="AA11" s="77"/>
      <c r="AB11" s="77"/>
      <c r="AC11" s="77"/>
      <c r="AD11" s="77"/>
      <c r="AE11" s="58">
        <f t="shared" si="0"/>
        <v>20</v>
      </c>
      <c r="AF11" s="58">
        <f t="shared" si="1"/>
        <v>50</v>
      </c>
      <c r="AG11" s="58">
        <v>2</v>
      </c>
    </row>
    <row r="12" spans="1:33" ht="43.2" x14ac:dyDescent="0.3">
      <c r="A12" s="54">
        <v>3</v>
      </c>
      <c r="B12" s="43" t="s">
        <v>77</v>
      </c>
      <c r="C12" s="53" t="s">
        <v>148</v>
      </c>
      <c r="D12" s="87"/>
      <c r="E12" s="87">
        <v>1</v>
      </c>
      <c r="F12" s="62"/>
      <c r="G12" s="68">
        <v>15</v>
      </c>
      <c r="H12" s="68"/>
      <c r="I12" s="68"/>
      <c r="J12" s="68">
        <v>1</v>
      </c>
      <c r="K12" s="70"/>
      <c r="L12" s="70"/>
      <c r="M12" s="70"/>
      <c r="N12" s="70"/>
      <c r="O12" s="73"/>
      <c r="P12" s="73"/>
      <c r="Q12" s="73"/>
      <c r="R12" s="73"/>
      <c r="S12" s="81"/>
      <c r="T12" s="81"/>
      <c r="U12" s="81"/>
      <c r="V12" s="81"/>
      <c r="W12" s="75"/>
      <c r="X12" s="75"/>
      <c r="Y12" s="75"/>
      <c r="Z12" s="75"/>
      <c r="AA12" s="77"/>
      <c r="AB12" s="77"/>
      <c r="AC12" s="77"/>
      <c r="AD12" s="77"/>
      <c r="AE12" s="62">
        <f t="shared" si="0"/>
        <v>15</v>
      </c>
      <c r="AF12" s="62">
        <f t="shared" si="1"/>
        <v>25</v>
      </c>
      <c r="AG12" s="62">
        <f t="shared" ref="AG12:AG17" si="2">SUM(J12,N12,R12,V12,Z12,AD12)</f>
        <v>1</v>
      </c>
    </row>
    <row r="13" spans="1:33" x14ac:dyDescent="0.3">
      <c r="A13" s="54">
        <v>4</v>
      </c>
      <c r="B13" s="43" t="s">
        <v>123</v>
      </c>
      <c r="C13" s="53" t="s">
        <v>183</v>
      </c>
      <c r="D13" s="87"/>
      <c r="E13" s="87">
        <v>4</v>
      </c>
      <c r="F13" s="62"/>
      <c r="G13" s="68"/>
      <c r="H13" s="68" t="s">
        <v>57</v>
      </c>
      <c r="I13" s="68"/>
      <c r="J13" s="68"/>
      <c r="K13" s="70"/>
      <c r="L13" s="70" t="s">
        <v>57</v>
      </c>
      <c r="M13" s="70"/>
      <c r="N13" s="70"/>
      <c r="O13" s="73" t="s">
        <v>57</v>
      </c>
      <c r="P13" s="73"/>
      <c r="Q13" s="73"/>
      <c r="R13" s="73" t="s">
        <v>57</v>
      </c>
      <c r="S13" s="81">
        <v>15</v>
      </c>
      <c r="T13" s="81" t="s">
        <v>57</v>
      </c>
      <c r="U13" s="81"/>
      <c r="V13" s="81">
        <v>1</v>
      </c>
      <c r="W13" s="75"/>
      <c r="X13" s="75"/>
      <c r="Y13" s="75"/>
      <c r="Z13" s="75"/>
      <c r="AA13" s="77"/>
      <c r="AB13" s="77"/>
      <c r="AC13" s="77"/>
      <c r="AD13" s="77"/>
      <c r="AE13" s="62">
        <f t="shared" si="0"/>
        <v>15</v>
      </c>
      <c r="AF13" s="62">
        <f t="shared" si="1"/>
        <v>25</v>
      </c>
      <c r="AG13" s="62">
        <f t="shared" si="2"/>
        <v>1</v>
      </c>
    </row>
    <row r="14" spans="1:33" ht="57.6" x14ac:dyDescent="0.3">
      <c r="A14" s="54">
        <v>5</v>
      </c>
      <c r="B14" s="43" t="s">
        <v>129</v>
      </c>
      <c r="C14" s="86" t="s">
        <v>151</v>
      </c>
      <c r="D14" s="87"/>
      <c r="E14" s="87">
        <v>1</v>
      </c>
      <c r="F14" s="62"/>
      <c r="G14" s="68"/>
      <c r="H14" s="68">
        <v>30</v>
      </c>
      <c r="I14" s="68"/>
      <c r="J14" s="68">
        <v>2</v>
      </c>
      <c r="K14" s="70"/>
      <c r="L14" s="70" t="s">
        <v>57</v>
      </c>
      <c r="M14" s="70"/>
      <c r="N14" s="70" t="s">
        <v>57</v>
      </c>
      <c r="O14" s="73"/>
      <c r="P14" s="73"/>
      <c r="Q14" s="73"/>
      <c r="R14" s="73"/>
      <c r="S14" s="81"/>
      <c r="T14" s="81"/>
      <c r="U14" s="81"/>
      <c r="V14" s="81"/>
      <c r="W14" s="75"/>
      <c r="X14" s="75"/>
      <c r="Y14" s="75"/>
      <c r="Z14" s="75"/>
      <c r="AA14" s="77"/>
      <c r="AB14" s="77"/>
      <c r="AC14" s="77"/>
      <c r="AD14" s="77"/>
      <c r="AE14" s="62">
        <f t="shared" si="0"/>
        <v>30</v>
      </c>
      <c r="AF14" s="62">
        <f t="shared" si="1"/>
        <v>50</v>
      </c>
      <c r="AG14" s="62">
        <f t="shared" si="2"/>
        <v>2</v>
      </c>
    </row>
    <row r="15" spans="1:33" ht="24.6" customHeight="1" x14ac:dyDescent="0.3">
      <c r="A15" s="54">
        <v>6</v>
      </c>
      <c r="B15" s="43" t="s">
        <v>228</v>
      </c>
      <c r="C15" s="53" t="s">
        <v>149</v>
      </c>
      <c r="D15" s="87"/>
      <c r="E15" s="87">
        <v>5</v>
      </c>
      <c r="F15" s="62"/>
      <c r="G15" s="68"/>
      <c r="H15" s="68"/>
      <c r="I15" s="68"/>
      <c r="J15" s="68"/>
      <c r="K15" s="70"/>
      <c r="L15" s="70"/>
      <c r="M15" s="70"/>
      <c r="N15" s="70"/>
      <c r="O15" s="73" t="s">
        <v>57</v>
      </c>
      <c r="P15" s="73"/>
      <c r="Q15" s="73"/>
      <c r="R15" s="73" t="s">
        <v>57</v>
      </c>
      <c r="S15" s="81"/>
      <c r="T15" s="81"/>
      <c r="U15" s="81"/>
      <c r="V15" s="81"/>
      <c r="W15" s="75"/>
      <c r="X15" s="75">
        <v>30</v>
      </c>
      <c r="Y15" s="75"/>
      <c r="Z15" s="75">
        <v>2</v>
      </c>
      <c r="AA15" s="77"/>
      <c r="AB15" s="77"/>
      <c r="AC15" s="77"/>
      <c r="AD15" s="77"/>
      <c r="AE15" s="62">
        <f t="shared" si="0"/>
        <v>30</v>
      </c>
      <c r="AF15" s="62">
        <f t="shared" si="1"/>
        <v>50</v>
      </c>
      <c r="AG15" s="62">
        <f t="shared" si="2"/>
        <v>2</v>
      </c>
    </row>
    <row r="16" spans="1:33" ht="72" x14ac:dyDescent="0.3">
      <c r="A16" s="54">
        <v>7</v>
      </c>
      <c r="B16" s="43" t="s">
        <v>106</v>
      </c>
      <c r="C16" s="53" t="s">
        <v>184</v>
      </c>
      <c r="D16" s="87"/>
      <c r="E16" s="87">
        <v>5</v>
      </c>
      <c r="F16" s="62"/>
      <c r="G16" s="68"/>
      <c r="H16" s="68"/>
      <c r="I16" s="68"/>
      <c r="J16" s="68"/>
      <c r="K16" s="70"/>
      <c r="L16" s="70"/>
      <c r="M16" s="70"/>
      <c r="N16" s="70"/>
      <c r="O16" s="73"/>
      <c r="P16" s="73"/>
      <c r="Q16" s="73"/>
      <c r="R16" s="73"/>
      <c r="S16" s="81"/>
      <c r="T16" s="81" t="s">
        <v>57</v>
      </c>
      <c r="U16" s="81"/>
      <c r="V16" s="81" t="s">
        <v>57</v>
      </c>
      <c r="W16" s="75"/>
      <c r="X16" s="75">
        <v>20</v>
      </c>
      <c r="Y16" s="75" t="s">
        <v>128</v>
      </c>
      <c r="Z16" s="75">
        <v>2</v>
      </c>
      <c r="AA16" s="77"/>
      <c r="AB16" s="77"/>
      <c r="AC16" s="77"/>
      <c r="AD16" s="77"/>
      <c r="AE16" s="62">
        <f>SUM(G16:I16,K16:M16,O16:Q16,S16:U16,W16:Y16,AA16:AC16)</f>
        <v>20</v>
      </c>
      <c r="AF16" s="62">
        <f t="shared" si="1"/>
        <v>50</v>
      </c>
      <c r="AG16" s="62">
        <f t="shared" si="2"/>
        <v>2</v>
      </c>
    </row>
    <row r="17" spans="1:33" ht="38.25" customHeight="1" x14ac:dyDescent="0.3">
      <c r="A17" s="54">
        <v>8</v>
      </c>
      <c r="B17" s="43" t="s">
        <v>122</v>
      </c>
      <c r="C17" s="86" t="s">
        <v>150</v>
      </c>
      <c r="D17" s="87"/>
      <c r="E17" s="87">
        <v>6</v>
      </c>
      <c r="F17" s="62"/>
      <c r="G17" s="68"/>
      <c r="H17" s="68"/>
      <c r="I17" s="68"/>
      <c r="J17" s="68"/>
      <c r="K17" s="70"/>
      <c r="L17" s="70"/>
      <c r="M17" s="70"/>
      <c r="N17" s="70"/>
      <c r="O17" s="73"/>
      <c r="P17" s="73"/>
      <c r="Q17" s="73"/>
      <c r="R17" s="73"/>
      <c r="S17" s="81"/>
      <c r="T17" s="81"/>
      <c r="U17" s="81"/>
      <c r="V17" s="81"/>
      <c r="W17" s="75"/>
      <c r="X17" s="75"/>
      <c r="Y17" s="75"/>
      <c r="Z17" s="75"/>
      <c r="AA17" s="77"/>
      <c r="AB17" s="77">
        <v>30</v>
      </c>
      <c r="AC17" s="77"/>
      <c r="AD17" s="77">
        <v>2</v>
      </c>
      <c r="AE17" s="62">
        <f>SUM(G17:I17,K17:M17,O17:Q17,S17:U17,W17:Y17,AA17:AC17)</f>
        <v>30</v>
      </c>
      <c r="AF17" s="62">
        <f t="shared" si="1"/>
        <v>50</v>
      </c>
      <c r="AG17" s="62">
        <f t="shared" si="2"/>
        <v>2</v>
      </c>
    </row>
    <row r="18" spans="1:33" s="45" customFormat="1" x14ac:dyDescent="0.3">
      <c r="A18" s="101" t="s">
        <v>12</v>
      </c>
      <c r="B18" s="101"/>
      <c r="C18" s="62"/>
      <c r="D18" s="62"/>
      <c r="E18" s="62"/>
      <c r="F18" s="62"/>
      <c r="G18" s="79">
        <f t="shared" ref="G18:AG18" si="3">SUM(G10:G17)</f>
        <v>15</v>
      </c>
      <c r="H18" s="79">
        <f t="shared" si="3"/>
        <v>50</v>
      </c>
      <c r="I18" s="79">
        <f t="shared" si="3"/>
        <v>0</v>
      </c>
      <c r="J18" s="66">
        <f t="shared" si="3"/>
        <v>5</v>
      </c>
      <c r="K18" s="79">
        <f t="shared" si="3"/>
        <v>0</v>
      </c>
      <c r="L18" s="79">
        <f t="shared" si="3"/>
        <v>30</v>
      </c>
      <c r="M18" s="79">
        <f t="shared" si="3"/>
        <v>0</v>
      </c>
      <c r="N18" s="66">
        <f t="shared" si="3"/>
        <v>2</v>
      </c>
      <c r="O18" s="79">
        <f t="shared" si="3"/>
        <v>0</v>
      </c>
      <c r="P18" s="79">
        <f t="shared" si="3"/>
        <v>30</v>
      </c>
      <c r="Q18" s="79">
        <f t="shared" si="3"/>
        <v>0</v>
      </c>
      <c r="R18" s="66">
        <f t="shared" si="3"/>
        <v>2</v>
      </c>
      <c r="S18" s="79">
        <f t="shared" si="3"/>
        <v>15</v>
      </c>
      <c r="T18" s="79">
        <f t="shared" si="3"/>
        <v>30</v>
      </c>
      <c r="U18" s="79">
        <f t="shared" si="3"/>
        <v>0</v>
      </c>
      <c r="V18" s="66">
        <f t="shared" si="3"/>
        <v>3</v>
      </c>
      <c r="W18" s="79">
        <f t="shared" si="3"/>
        <v>0</v>
      </c>
      <c r="X18" s="79">
        <f t="shared" si="3"/>
        <v>80</v>
      </c>
      <c r="Y18" s="79">
        <f t="shared" si="3"/>
        <v>0</v>
      </c>
      <c r="Z18" s="66">
        <f t="shared" si="3"/>
        <v>7</v>
      </c>
      <c r="AA18" s="79">
        <f t="shared" si="3"/>
        <v>0</v>
      </c>
      <c r="AB18" s="79">
        <f t="shared" si="3"/>
        <v>30</v>
      </c>
      <c r="AC18" s="79">
        <f t="shared" si="3"/>
        <v>0</v>
      </c>
      <c r="AD18" s="66">
        <f t="shared" si="3"/>
        <v>2</v>
      </c>
      <c r="AE18" s="79">
        <f t="shared" si="3"/>
        <v>280</v>
      </c>
      <c r="AF18" s="79">
        <f t="shared" si="3"/>
        <v>525</v>
      </c>
      <c r="AG18" s="66">
        <f t="shared" si="3"/>
        <v>21</v>
      </c>
    </row>
    <row r="19" spans="1:33" x14ac:dyDescent="0.3">
      <c r="A19" s="99" t="s">
        <v>152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ht="28.8" x14ac:dyDescent="0.3">
      <c r="A20" s="63">
        <v>9</v>
      </c>
      <c r="B20" s="43" t="s">
        <v>45</v>
      </c>
      <c r="C20" s="53" t="s">
        <v>153</v>
      </c>
      <c r="D20" s="87">
        <v>2</v>
      </c>
      <c r="E20" s="87">
        <v>1.2</v>
      </c>
      <c r="F20" s="87">
        <v>1</v>
      </c>
      <c r="G20" s="68">
        <v>15</v>
      </c>
      <c r="H20" s="68">
        <v>30</v>
      </c>
      <c r="I20" s="68"/>
      <c r="J20" s="68">
        <v>2</v>
      </c>
      <c r="K20" s="70">
        <v>15</v>
      </c>
      <c r="L20" s="70">
        <v>15</v>
      </c>
      <c r="M20" s="70"/>
      <c r="N20" s="70">
        <v>3</v>
      </c>
      <c r="O20" s="73"/>
      <c r="P20" s="73"/>
      <c r="Q20" s="73"/>
      <c r="R20" s="73"/>
      <c r="S20" s="81"/>
      <c r="T20" s="81"/>
      <c r="U20" s="81"/>
      <c r="V20" s="81"/>
      <c r="W20" s="75"/>
      <c r="X20" s="75"/>
      <c r="Y20" s="75"/>
      <c r="Z20" s="75"/>
      <c r="AA20" s="77"/>
      <c r="AB20" s="77"/>
      <c r="AC20" s="77"/>
      <c r="AD20" s="77"/>
      <c r="AE20" s="62">
        <f>SUM(G20:I20,K20:M20,O20:Q20,S20:U20,W20:Y20,AA20:AC20)</f>
        <v>75</v>
      </c>
      <c r="AF20" s="66">
        <f>25*AG20</f>
        <v>125</v>
      </c>
      <c r="AG20" s="62">
        <f>SUM(J20,N20,R20,V20,Z20,AD20)</f>
        <v>5</v>
      </c>
    </row>
    <row r="21" spans="1:33" x14ac:dyDescent="0.3">
      <c r="A21" s="63">
        <v>10</v>
      </c>
      <c r="B21" s="43" t="s">
        <v>39</v>
      </c>
      <c r="C21" s="53" t="s">
        <v>154</v>
      </c>
      <c r="D21" s="87">
        <v>2</v>
      </c>
      <c r="E21" s="87">
        <v>2</v>
      </c>
      <c r="F21" s="87"/>
      <c r="G21" s="68"/>
      <c r="H21" s="68"/>
      <c r="I21" s="68"/>
      <c r="J21" s="68"/>
      <c r="K21" s="70">
        <v>15</v>
      </c>
      <c r="L21" s="70">
        <v>30</v>
      </c>
      <c r="M21" s="70"/>
      <c r="N21" s="70">
        <v>3</v>
      </c>
      <c r="O21" s="73"/>
      <c r="P21" s="73"/>
      <c r="Q21" s="73"/>
      <c r="R21" s="73"/>
      <c r="S21" s="81"/>
      <c r="T21" s="81"/>
      <c r="U21" s="81"/>
      <c r="V21" s="81"/>
      <c r="W21" s="75"/>
      <c r="X21" s="75"/>
      <c r="Y21" s="75"/>
      <c r="Z21" s="75"/>
      <c r="AA21" s="77"/>
      <c r="AB21" s="77"/>
      <c r="AC21" s="77"/>
      <c r="AD21" s="77"/>
      <c r="AE21" s="62">
        <f t="shared" ref="AE21:AE51" si="4">SUM(G21:I21,K21:M21,O21:Q21,S21:U21,W21:Y21,AA21:AC21)</f>
        <v>45</v>
      </c>
      <c r="AF21" s="66">
        <f t="shared" ref="AF21:AF51" si="5">25*AG21</f>
        <v>75</v>
      </c>
      <c r="AG21" s="62">
        <v>3</v>
      </c>
    </row>
    <row r="22" spans="1:33" x14ac:dyDescent="0.3">
      <c r="A22" s="54">
        <v>11</v>
      </c>
      <c r="B22" s="43" t="s">
        <v>40</v>
      </c>
      <c r="C22" s="64" t="s">
        <v>155</v>
      </c>
      <c r="D22" s="87">
        <v>4</v>
      </c>
      <c r="E22" s="87">
        <v>3.4</v>
      </c>
      <c r="F22" s="87">
        <v>3</v>
      </c>
      <c r="G22" s="68"/>
      <c r="H22" s="68"/>
      <c r="I22" s="68"/>
      <c r="J22" s="68"/>
      <c r="K22" s="70"/>
      <c r="L22" s="70"/>
      <c r="M22" s="70"/>
      <c r="N22" s="70"/>
      <c r="O22" s="73">
        <v>15</v>
      </c>
      <c r="P22" s="73">
        <v>30</v>
      </c>
      <c r="Q22" s="73"/>
      <c r="R22" s="73">
        <v>2</v>
      </c>
      <c r="S22" s="81">
        <v>15</v>
      </c>
      <c r="T22" s="81">
        <v>30</v>
      </c>
      <c r="U22" s="81"/>
      <c r="V22" s="81">
        <v>3</v>
      </c>
      <c r="W22" s="75"/>
      <c r="X22" s="75"/>
      <c r="Y22" s="75"/>
      <c r="Z22" s="75"/>
      <c r="AA22" s="77"/>
      <c r="AB22" s="77"/>
      <c r="AC22" s="77"/>
      <c r="AD22" s="77"/>
      <c r="AE22" s="62">
        <f t="shared" si="4"/>
        <v>90</v>
      </c>
      <c r="AF22" s="66">
        <f t="shared" si="5"/>
        <v>125</v>
      </c>
      <c r="AG22" s="62">
        <v>5</v>
      </c>
    </row>
    <row r="23" spans="1:33" x14ac:dyDescent="0.3">
      <c r="A23" s="54">
        <v>12</v>
      </c>
      <c r="B23" s="43" t="s">
        <v>41</v>
      </c>
      <c r="C23" s="64" t="s">
        <v>156</v>
      </c>
      <c r="D23" s="87">
        <v>4</v>
      </c>
      <c r="E23" s="87">
        <v>4</v>
      </c>
      <c r="F23" s="87"/>
      <c r="G23" s="68"/>
      <c r="H23" s="68"/>
      <c r="I23" s="68"/>
      <c r="J23" s="68"/>
      <c r="K23" s="70"/>
      <c r="L23" s="70"/>
      <c r="M23" s="70"/>
      <c r="N23" s="70"/>
      <c r="O23" s="73"/>
      <c r="P23" s="73"/>
      <c r="Q23" s="73"/>
      <c r="R23" s="73"/>
      <c r="S23" s="81">
        <v>15</v>
      </c>
      <c r="T23" s="81">
        <v>30</v>
      </c>
      <c r="U23" s="81"/>
      <c r="V23" s="81">
        <v>3</v>
      </c>
      <c r="W23" s="75"/>
      <c r="X23" s="75"/>
      <c r="Y23" s="75"/>
      <c r="Z23" s="75"/>
      <c r="AA23" s="77"/>
      <c r="AB23" s="77"/>
      <c r="AC23" s="77"/>
      <c r="AD23" s="77"/>
      <c r="AE23" s="62">
        <f t="shared" si="4"/>
        <v>45</v>
      </c>
      <c r="AF23" s="66">
        <f t="shared" si="5"/>
        <v>75</v>
      </c>
      <c r="AG23" s="62">
        <v>3</v>
      </c>
    </row>
    <row r="24" spans="1:33" ht="28.8" x14ac:dyDescent="0.3">
      <c r="A24" s="54">
        <v>13</v>
      </c>
      <c r="B24" s="43" t="s">
        <v>42</v>
      </c>
      <c r="C24" s="53" t="s">
        <v>157</v>
      </c>
      <c r="D24" s="87">
        <v>6</v>
      </c>
      <c r="E24" s="87">
        <v>5.6</v>
      </c>
      <c r="F24" s="87">
        <v>5</v>
      </c>
      <c r="G24" s="68"/>
      <c r="H24" s="68"/>
      <c r="I24" s="68"/>
      <c r="J24" s="68"/>
      <c r="K24" s="70"/>
      <c r="L24" s="70"/>
      <c r="M24" s="70"/>
      <c r="N24" s="70"/>
      <c r="O24" s="73"/>
      <c r="P24" s="73"/>
      <c r="Q24" s="73"/>
      <c r="R24" s="73"/>
      <c r="S24" s="81"/>
      <c r="T24" s="81"/>
      <c r="U24" s="81"/>
      <c r="V24" s="81"/>
      <c r="W24" s="75">
        <v>15</v>
      </c>
      <c r="X24" s="75">
        <v>30</v>
      </c>
      <c r="Y24" s="75"/>
      <c r="Z24" s="75">
        <v>3</v>
      </c>
      <c r="AA24" s="77">
        <v>15</v>
      </c>
      <c r="AB24" s="77">
        <v>30</v>
      </c>
      <c r="AC24" s="77"/>
      <c r="AD24" s="77">
        <v>4</v>
      </c>
      <c r="AE24" s="62">
        <f t="shared" si="4"/>
        <v>90</v>
      </c>
      <c r="AF24" s="66">
        <v>175</v>
      </c>
      <c r="AG24" s="62">
        <v>7</v>
      </c>
    </row>
    <row r="25" spans="1:33" x14ac:dyDescent="0.3">
      <c r="A25" s="54">
        <v>14</v>
      </c>
      <c r="B25" s="43" t="s">
        <v>43</v>
      </c>
      <c r="C25" s="53" t="s">
        <v>158</v>
      </c>
      <c r="D25" s="87">
        <v>2</v>
      </c>
      <c r="E25" s="87">
        <v>1.2</v>
      </c>
      <c r="F25" s="87"/>
      <c r="G25" s="68"/>
      <c r="H25" s="68">
        <v>30</v>
      </c>
      <c r="I25" s="68"/>
      <c r="J25" s="68">
        <v>2</v>
      </c>
      <c r="K25" s="70"/>
      <c r="L25" s="70">
        <v>30</v>
      </c>
      <c r="M25" s="70"/>
      <c r="N25" s="70">
        <v>3</v>
      </c>
      <c r="O25" s="73"/>
      <c r="P25" s="73"/>
      <c r="Q25" s="73"/>
      <c r="R25" s="73"/>
      <c r="S25" s="81"/>
      <c r="T25" s="81"/>
      <c r="U25" s="81"/>
      <c r="V25" s="81"/>
      <c r="W25" s="75"/>
      <c r="X25" s="75"/>
      <c r="Y25" s="75"/>
      <c r="Z25" s="75"/>
      <c r="AA25" s="77"/>
      <c r="AB25" s="77"/>
      <c r="AC25" s="77"/>
      <c r="AD25" s="77"/>
      <c r="AE25" s="62">
        <f t="shared" si="4"/>
        <v>60</v>
      </c>
      <c r="AF25" s="66">
        <f t="shared" si="5"/>
        <v>125</v>
      </c>
      <c r="AG25" s="62">
        <f t="shared" ref="AG25:AG37" si="6">SUM(J25,N25,R25,V25,Z25,AD25)</f>
        <v>5</v>
      </c>
    </row>
    <row r="26" spans="1:33" x14ac:dyDescent="0.3">
      <c r="A26" s="54">
        <v>15</v>
      </c>
      <c r="B26" s="43" t="s">
        <v>46</v>
      </c>
      <c r="C26" s="53" t="s">
        <v>159</v>
      </c>
      <c r="D26" s="87"/>
      <c r="E26" s="87">
        <v>5</v>
      </c>
      <c r="F26" s="87"/>
      <c r="G26" s="68"/>
      <c r="H26" s="68"/>
      <c r="I26" s="68"/>
      <c r="J26" s="68"/>
      <c r="K26" s="70"/>
      <c r="L26" s="70"/>
      <c r="M26" s="70"/>
      <c r="N26" s="70"/>
      <c r="O26" s="73"/>
      <c r="P26" s="73"/>
      <c r="Q26" s="73"/>
      <c r="R26" s="73"/>
      <c r="S26" s="81"/>
      <c r="T26" s="81"/>
      <c r="U26" s="81"/>
      <c r="V26" s="81"/>
      <c r="W26" s="75">
        <v>15</v>
      </c>
      <c r="X26" s="75">
        <v>30</v>
      </c>
      <c r="Y26" s="75"/>
      <c r="Z26" s="75">
        <v>3</v>
      </c>
      <c r="AA26" s="77"/>
      <c r="AB26" s="77"/>
      <c r="AC26" s="77"/>
      <c r="AD26" s="77"/>
      <c r="AE26" s="62">
        <f t="shared" si="4"/>
        <v>45</v>
      </c>
      <c r="AF26" s="66">
        <v>75</v>
      </c>
      <c r="AG26" s="62">
        <v>3</v>
      </c>
    </row>
    <row r="27" spans="1:33" ht="28.8" x14ac:dyDescent="0.3">
      <c r="A27" s="54">
        <v>16</v>
      </c>
      <c r="B27" s="43" t="s">
        <v>47</v>
      </c>
      <c r="C27" s="53" t="s">
        <v>160</v>
      </c>
      <c r="D27" s="87"/>
      <c r="E27" s="87">
        <v>5</v>
      </c>
      <c r="F27" s="87"/>
      <c r="G27" s="68"/>
      <c r="H27" s="68"/>
      <c r="I27" s="68"/>
      <c r="J27" s="68"/>
      <c r="K27" s="70"/>
      <c r="L27" s="70"/>
      <c r="M27" s="70"/>
      <c r="N27" s="70"/>
      <c r="O27" s="73"/>
      <c r="P27" s="73"/>
      <c r="Q27" s="73"/>
      <c r="R27" s="73"/>
      <c r="S27" s="81"/>
      <c r="T27" s="81"/>
      <c r="U27" s="81"/>
      <c r="V27" s="81"/>
      <c r="W27" s="75"/>
      <c r="X27" s="75">
        <v>30</v>
      </c>
      <c r="Y27" s="75"/>
      <c r="Z27" s="75">
        <v>2</v>
      </c>
      <c r="AA27" s="77"/>
      <c r="AB27" s="77"/>
      <c r="AC27" s="77"/>
      <c r="AD27" s="77"/>
      <c r="AE27" s="62">
        <f t="shared" si="4"/>
        <v>30</v>
      </c>
      <c r="AF27" s="66">
        <f t="shared" si="5"/>
        <v>50</v>
      </c>
      <c r="AG27" s="62">
        <f t="shared" si="6"/>
        <v>2</v>
      </c>
    </row>
    <row r="28" spans="1:33" ht="28.8" x14ac:dyDescent="0.3">
      <c r="A28" s="54">
        <v>17</v>
      </c>
      <c r="B28" s="43" t="s">
        <v>44</v>
      </c>
      <c r="C28" s="53" t="s">
        <v>161</v>
      </c>
      <c r="D28" s="87"/>
      <c r="E28" s="87" t="s">
        <v>115</v>
      </c>
      <c r="F28" s="87"/>
      <c r="G28" s="68"/>
      <c r="H28" s="68">
        <v>15</v>
      </c>
      <c r="I28" s="68"/>
      <c r="J28" s="68">
        <v>2</v>
      </c>
      <c r="K28" s="70"/>
      <c r="L28" s="70">
        <v>15</v>
      </c>
      <c r="M28" s="70"/>
      <c r="N28" s="70">
        <v>2</v>
      </c>
      <c r="O28" s="73"/>
      <c r="P28" s="73">
        <v>15</v>
      </c>
      <c r="Q28" s="73"/>
      <c r="R28" s="73">
        <v>2</v>
      </c>
      <c r="S28" s="81"/>
      <c r="T28" s="81">
        <v>15</v>
      </c>
      <c r="U28" s="81"/>
      <c r="V28" s="81">
        <v>2</v>
      </c>
      <c r="W28" s="75"/>
      <c r="X28" s="75">
        <v>15</v>
      </c>
      <c r="Y28" s="75"/>
      <c r="Z28" s="75">
        <v>2</v>
      </c>
      <c r="AA28" s="77"/>
      <c r="AB28" s="77">
        <v>15</v>
      </c>
      <c r="AC28" s="77"/>
      <c r="AD28" s="77">
        <v>2</v>
      </c>
      <c r="AE28" s="62">
        <f t="shared" si="4"/>
        <v>90</v>
      </c>
      <c r="AF28" s="66">
        <f t="shared" si="5"/>
        <v>300</v>
      </c>
      <c r="AG28" s="62">
        <f t="shared" si="6"/>
        <v>12</v>
      </c>
    </row>
    <row r="29" spans="1:33" x14ac:dyDescent="0.3">
      <c r="A29" s="54">
        <v>18</v>
      </c>
      <c r="B29" s="43" t="s">
        <v>112</v>
      </c>
      <c r="C29" s="53" t="s">
        <v>162</v>
      </c>
      <c r="D29" s="87"/>
      <c r="E29" s="87">
        <v>5</v>
      </c>
      <c r="F29" s="87"/>
      <c r="G29" s="68"/>
      <c r="H29" s="68"/>
      <c r="I29" s="68"/>
      <c r="J29" s="68"/>
      <c r="K29" s="70"/>
      <c r="L29" s="70"/>
      <c r="M29" s="70"/>
      <c r="N29" s="70"/>
      <c r="O29" s="73"/>
      <c r="P29" s="73"/>
      <c r="Q29" s="73"/>
      <c r="R29" s="73"/>
      <c r="S29" s="81"/>
      <c r="T29" s="81"/>
      <c r="U29" s="81"/>
      <c r="V29" s="81"/>
      <c r="W29" s="75"/>
      <c r="X29" s="75">
        <v>30</v>
      </c>
      <c r="Y29" s="75"/>
      <c r="Z29" s="75">
        <v>2</v>
      </c>
      <c r="AA29" s="77"/>
      <c r="AB29" s="77"/>
      <c r="AC29" s="77"/>
      <c r="AD29" s="77"/>
      <c r="AE29" s="62">
        <v>30</v>
      </c>
      <c r="AF29" s="66">
        <v>50</v>
      </c>
      <c r="AG29" s="62">
        <v>2</v>
      </c>
    </row>
    <row r="30" spans="1:33" ht="28.8" x14ac:dyDescent="0.3">
      <c r="A30" s="54">
        <v>19</v>
      </c>
      <c r="B30" s="43" t="s">
        <v>48</v>
      </c>
      <c r="C30" s="53" t="s">
        <v>163</v>
      </c>
      <c r="D30" s="87"/>
      <c r="E30" s="87">
        <v>6</v>
      </c>
      <c r="F30" s="87"/>
      <c r="G30" s="68"/>
      <c r="H30" s="68"/>
      <c r="I30" s="68"/>
      <c r="J30" s="68"/>
      <c r="K30" s="70"/>
      <c r="L30" s="70"/>
      <c r="M30" s="70"/>
      <c r="N30" s="70"/>
      <c r="O30" s="73"/>
      <c r="P30" s="73"/>
      <c r="Q30" s="73"/>
      <c r="R30" s="73"/>
      <c r="S30" s="81"/>
      <c r="T30" s="81"/>
      <c r="U30" s="81"/>
      <c r="V30" s="81"/>
      <c r="W30" s="75"/>
      <c r="X30" s="75"/>
      <c r="Y30" s="75"/>
      <c r="Z30" s="75"/>
      <c r="AA30" s="77"/>
      <c r="AB30" s="77">
        <v>30</v>
      </c>
      <c r="AC30" s="77" t="s">
        <v>128</v>
      </c>
      <c r="AD30" s="77">
        <v>2</v>
      </c>
      <c r="AE30" s="62">
        <f t="shared" si="4"/>
        <v>30</v>
      </c>
      <c r="AF30" s="66">
        <f t="shared" si="5"/>
        <v>50</v>
      </c>
      <c r="AG30" s="62">
        <f t="shared" si="6"/>
        <v>2</v>
      </c>
    </row>
    <row r="31" spans="1:33" ht="28.8" x14ac:dyDescent="0.3">
      <c r="A31" s="54">
        <v>20</v>
      </c>
      <c r="B31" s="43" t="s">
        <v>49</v>
      </c>
      <c r="C31" s="53" t="s">
        <v>164</v>
      </c>
      <c r="D31" s="87"/>
      <c r="E31" s="87">
        <v>1</v>
      </c>
      <c r="F31" s="87"/>
      <c r="G31" s="68"/>
      <c r="H31" s="68">
        <v>15</v>
      </c>
      <c r="I31" s="90" t="s">
        <v>128</v>
      </c>
      <c r="J31" s="68">
        <v>2</v>
      </c>
      <c r="K31" s="70"/>
      <c r="L31" s="70"/>
      <c r="M31" s="70"/>
      <c r="N31" s="70"/>
      <c r="O31" s="73"/>
      <c r="P31" s="73"/>
      <c r="Q31" s="73"/>
      <c r="R31" s="73"/>
      <c r="S31" s="81"/>
      <c r="T31" s="81"/>
      <c r="U31" s="81"/>
      <c r="V31" s="81"/>
      <c r="W31" s="75"/>
      <c r="X31" s="75"/>
      <c r="Y31" s="75"/>
      <c r="Z31" s="75"/>
      <c r="AA31" s="77"/>
      <c r="AB31" s="77"/>
      <c r="AC31" s="77"/>
      <c r="AD31" s="77"/>
      <c r="AE31" s="62">
        <f t="shared" si="4"/>
        <v>15</v>
      </c>
      <c r="AF31" s="66">
        <f t="shared" si="5"/>
        <v>50</v>
      </c>
      <c r="AG31" s="62">
        <f t="shared" si="6"/>
        <v>2</v>
      </c>
    </row>
    <row r="32" spans="1:33" x14ac:dyDescent="0.3">
      <c r="A32" s="54">
        <v>21</v>
      </c>
      <c r="B32" s="43" t="s">
        <v>50</v>
      </c>
      <c r="C32" s="53" t="s">
        <v>165</v>
      </c>
      <c r="D32" s="87"/>
      <c r="E32" s="87">
        <v>1</v>
      </c>
      <c r="F32" s="87"/>
      <c r="G32" s="68"/>
      <c r="H32" s="68">
        <v>30</v>
      </c>
      <c r="I32" s="68"/>
      <c r="J32" s="68">
        <v>2</v>
      </c>
      <c r="K32" s="70"/>
      <c r="L32" s="70"/>
      <c r="M32" s="70"/>
      <c r="N32" s="70"/>
      <c r="O32" s="73"/>
      <c r="P32" s="73"/>
      <c r="Q32" s="73"/>
      <c r="R32" s="73"/>
      <c r="S32" s="81"/>
      <c r="T32" s="81"/>
      <c r="U32" s="81"/>
      <c r="V32" s="81"/>
      <c r="W32" s="75"/>
      <c r="X32" s="75"/>
      <c r="Y32" s="75"/>
      <c r="Z32" s="75"/>
      <c r="AA32" s="77"/>
      <c r="AB32" s="77"/>
      <c r="AC32" s="77"/>
      <c r="AD32" s="77"/>
      <c r="AE32" s="62">
        <f t="shared" si="4"/>
        <v>30</v>
      </c>
      <c r="AF32" s="66">
        <f t="shared" si="5"/>
        <v>50</v>
      </c>
      <c r="AG32" s="62">
        <f t="shared" si="6"/>
        <v>2</v>
      </c>
    </row>
    <row r="33" spans="1:33" x14ac:dyDescent="0.3">
      <c r="A33" s="54">
        <v>22</v>
      </c>
      <c r="B33" s="43" t="s">
        <v>59</v>
      </c>
      <c r="C33" s="53" t="s">
        <v>166</v>
      </c>
      <c r="D33" s="87"/>
      <c r="E33" s="87">
        <v>1</v>
      </c>
      <c r="F33" s="87"/>
      <c r="G33" s="68"/>
      <c r="H33" s="68">
        <v>30</v>
      </c>
      <c r="I33" s="68"/>
      <c r="J33" s="68">
        <v>2</v>
      </c>
      <c r="K33" s="70"/>
      <c r="L33" s="70"/>
      <c r="M33" s="70"/>
      <c r="N33" s="70"/>
      <c r="O33" s="73"/>
      <c r="P33" s="73"/>
      <c r="Q33" s="73"/>
      <c r="R33" s="73"/>
      <c r="S33" s="81"/>
      <c r="T33" s="81"/>
      <c r="U33" s="81"/>
      <c r="V33" s="81"/>
      <c r="W33" s="75"/>
      <c r="X33" s="75"/>
      <c r="Y33" s="75"/>
      <c r="Z33" s="75"/>
      <c r="AA33" s="77"/>
      <c r="AB33" s="77"/>
      <c r="AC33" s="77"/>
      <c r="AD33" s="77"/>
      <c r="AE33" s="62">
        <f t="shared" si="4"/>
        <v>30</v>
      </c>
      <c r="AF33" s="66">
        <f t="shared" si="5"/>
        <v>50</v>
      </c>
      <c r="AG33" s="62">
        <f t="shared" si="6"/>
        <v>2</v>
      </c>
    </row>
    <row r="34" spans="1:33" x14ac:dyDescent="0.3">
      <c r="A34" s="54">
        <v>23</v>
      </c>
      <c r="B34" s="43" t="s">
        <v>52</v>
      </c>
      <c r="C34" s="53" t="s">
        <v>167</v>
      </c>
      <c r="D34" s="87"/>
      <c r="E34" s="87">
        <v>2</v>
      </c>
      <c r="F34" s="87"/>
      <c r="G34" s="68"/>
      <c r="H34" s="68"/>
      <c r="I34" s="68"/>
      <c r="J34" s="68"/>
      <c r="K34" s="70"/>
      <c r="L34" s="70">
        <v>30</v>
      </c>
      <c r="M34" s="70"/>
      <c r="N34" s="70">
        <v>2</v>
      </c>
      <c r="O34" s="73"/>
      <c r="P34" s="73"/>
      <c r="Q34" s="73"/>
      <c r="R34" s="73"/>
      <c r="S34" s="81"/>
      <c r="T34" s="81"/>
      <c r="U34" s="81"/>
      <c r="V34" s="81"/>
      <c r="W34" s="75"/>
      <c r="X34" s="75"/>
      <c r="Y34" s="75"/>
      <c r="Z34" s="75"/>
      <c r="AA34" s="77"/>
      <c r="AB34" s="77"/>
      <c r="AC34" s="77"/>
      <c r="AD34" s="77"/>
      <c r="AE34" s="62">
        <f t="shared" si="4"/>
        <v>30</v>
      </c>
      <c r="AF34" s="66">
        <f t="shared" si="5"/>
        <v>50</v>
      </c>
      <c r="AG34" s="62">
        <f t="shared" si="6"/>
        <v>2</v>
      </c>
    </row>
    <row r="35" spans="1:33" x14ac:dyDescent="0.3">
      <c r="A35" s="54">
        <v>24</v>
      </c>
      <c r="B35" s="43" t="s">
        <v>51</v>
      </c>
      <c r="C35" s="53" t="s">
        <v>168</v>
      </c>
      <c r="D35" s="87"/>
      <c r="E35" s="87">
        <v>4</v>
      </c>
      <c r="F35" s="87"/>
      <c r="G35" s="68"/>
      <c r="H35" s="68"/>
      <c r="I35" s="68"/>
      <c r="J35" s="68"/>
      <c r="K35" s="70"/>
      <c r="L35" s="70"/>
      <c r="M35" s="70"/>
      <c r="N35" s="70"/>
      <c r="O35" s="73"/>
      <c r="P35" s="73"/>
      <c r="Q35" s="73"/>
      <c r="R35" s="73"/>
      <c r="S35" s="81"/>
      <c r="T35" s="81">
        <v>30</v>
      </c>
      <c r="U35" s="81"/>
      <c r="V35" s="81">
        <v>2</v>
      </c>
      <c r="W35" s="75"/>
      <c r="X35" s="75"/>
      <c r="Y35" s="75"/>
      <c r="Z35" s="75"/>
      <c r="AA35" s="77"/>
      <c r="AB35" s="77"/>
      <c r="AC35" s="77"/>
      <c r="AD35" s="77"/>
      <c r="AE35" s="62">
        <f t="shared" si="4"/>
        <v>30</v>
      </c>
      <c r="AF35" s="66">
        <f t="shared" si="5"/>
        <v>50</v>
      </c>
      <c r="AG35" s="62">
        <v>2</v>
      </c>
    </row>
    <row r="36" spans="1:33" x14ac:dyDescent="0.3">
      <c r="A36" s="54">
        <v>25</v>
      </c>
      <c r="B36" s="43" t="s">
        <v>53</v>
      </c>
      <c r="C36" s="53" t="s">
        <v>145</v>
      </c>
      <c r="D36" s="87">
        <v>2</v>
      </c>
      <c r="E36" s="87">
        <v>1.2</v>
      </c>
      <c r="F36" s="87"/>
      <c r="G36" s="68"/>
      <c r="H36" s="68">
        <v>30</v>
      </c>
      <c r="I36" s="68"/>
      <c r="J36" s="68">
        <v>2</v>
      </c>
      <c r="K36" s="70"/>
      <c r="L36" s="70">
        <v>30</v>
      </c>
      <c r="M36" s="70"/>
      <c r="N36" s="70">
        <v>3</v>
      </c>
      <c r="O36" s="73"/>
      <c r="P36" s="73"/>
      <c r="Q36" s="73"/>
      <c r="R36" s="73"/>
      <c r="S36" s="81"/>
      <c r="T36" s="81"/>
      <c r="U36" s="81"/>
      <c r="V36" s="81"/>
      <c r="W36" s="75"/>
      <c r="X36" s="75"/>
      <c r="Y36" s="75"/>
      <c r="Z36" s="75"/>
      <c r="AA36" s="77"/>
      <c r="AB36" s="77"/>
      <c r="AC36" s="77"/>
      <c r="AD36" s="77"/>
      <c r="AE36" s="62">
        <f t="shared" si="4"/>
        <v>60</v>
      </c>
      <c r="AF36" s="66">
        <f t="shared" si="5"/>
        <v>125</v>
      </c>
      <c r="AG36" s="62">
        <f t="shared" si="6"/>
        <v>5</v>
      </c>
    </row>
    <row r="37" spans="1:33" ht="28.8" x14ac:dyDescent="0.3">
      <c r="A37" s="54">
        <v>26</v>
      </c>
      <c r="B37" s="43" t="s">
        <v>54</v>
      </c>
      <c r="C37" s="53" t="s">
        <v>169</v>
      </c>
      <c r="D37" s="87">
        <v>3</v>
      </c>
      <c r="E37" s="87" t="s">
        <v>62</v>
      </c>
      <c r="F37" s="87">
        <v>1.2</v>
      </c>
      <c r="G37" s="68">
        <v>15</v>
      </c>
      <c r="H37" s="68">
        <v>15</v>
      </c>
      <c r="I37" s="68"/>
      <c r="J37" s="68">
        <v>2</v>
      </c>
      <c r="K37" s="70">
        <v>15</v>
      </c>
      <c r="L37" s="70">
        <v>30</v>
      </c>
      <c r="M37" s="70"/>
      <c r="N37" s="70">
        <v>2</v>
      </c>
      <c r="O37" s="73">
        <v>15</v>
      </c>
      <c r="P37" s="73">
        <v>30</v>
      </c>
      <c r="Q37" s="73"/>
      <c r="R37" s="73">
        <v>3</v>
      </c>
      <c r="S37" s="81"/>
      <c r="T37" s="81"/>
      <c r="U37" s="81"/>
      <c r="V37" s="81"/>
      <c r="W37" s="75"/>
      <c r="X37" s="75"/>
      <c r="Y37" s="75"/>
      <c r="Z37" s="75"/>
      <c r="AA37" s="77"/>
      <c r="AB37" s="77"/>
      <c r="AC37" s="77"/>
      <c r="AD37" s="77"/>
      <c r="AE37" s="62">
        <f t="shared" si="4"/>
        <v>120</v>
      </c>
      <c r="AF37" s="66">
        <f t="shared" si="5"/>
        <v>175</v>
      </c>
      <c r="AG37" s="62">
        <f t="shared" si="6"/>
        <v>7</v>
      </c>
    </row>
    <row r="38" spans="1:33" ht="28.8" x14ac:dyDescent="0.3">
      <c r="A38" s="54">
        <v>27</v>
      </c>
      <c r="B38" s="43" t="s">
        <v>58</v>
      </c>
      <c r="C38" s="53" t="s">
        <v>170</v>
      </c>
      <c r="D38" s="87">
        <v>5</v>
      </c>
      <c r="E38" s="87" t="s">
        <v>226</v>
      </c>
      <c r="F38" s="87">
        <v>4</v>
      </c>
      <c r="G38" s="68"/>
      <c r="H38" s="68"/>
      <c r="I38" s="68"/>
      <c r="J38" s="68"/>
      <c r="K38" s="70"/>
      <c r="L38" s="70"/>
      <c r="M38" s="70"/>
      <c r="N38" s="70"/>
      <c r="O38" s="73"/>
      <c r="P38" s="73"/>
      <c r="Q38" s="73"/>
      <c r="R38" s="73"/>
      <c r="S38" s="81">
        <v>15</v>
      </c>
      <c r="T38" s="81">
        <v>15</v>
      </c>
      <c r="U38" s="81"/>
      <c r="V38" s="81">
        <v>1</v>
      </c>
      <c r="W38" s="75"/>
      <c r="X38" s="75">
        <v>30</v>
      </c>
      <c r="Y38" s="75"/>
      <c r="Z38" s="75">
        <v>3</v>
      </c>
      <c r="AA38" s="77"/>
      <c r="AB38" s="77"/>
      <c r="AC38" s="77"/>
      <c r="AD38" s="77"/>
      <c r="AE38" s="62">
        <f t="shared" si="4"/>
        <v>60</v>
      </c>
      <c r="AF38" s="66">
        <f t="shared" si="5"/>
        <v>100</v>
      </c>
      <c r="AG38" s="62">
        <v>4</v>
      </c>
    </row>
    <row r="39" spans="1:33" ht="43.2" x14ac:dyDescent="0.3">
      <c r="A39" s="54">
        <v>28</v>
      </c>
      <c r="B39" s="43" t="s">
        <v>120</v>
      </c>
      <c r="C39" s="53" t="s">
        <v>171</v>
      </c>
      <c r="D39" s="87"/>
      <c r="E39" s="87">
        <v>5</v>
      </c>
      <c r="F39" s="87"/>
      <c r="G39" s="68"/>
      <c r="H39" s="68"/>
      <c r="I39" s="68"/>
      <c r="J39" s="68"/>
      <c r="K39" s="70"/>
      <c r="L39" s="70"/>
      <c r="M39" s="70"/>
      <c r="N39" s="70"/>
      <c r="O39" s="73"/>
      <c r="P39" s="73"/>
      <c r="Q39" s="73"/>
      <c r="R39" s="73"/>
      <c r="S39" s="81"/>
      <c r="T39" s="81"/>
      <c r="U39" s="81"/>
      <c r="V39" s="81"/>
      <c r="W39" s="75"/>
      <c r="X39" s="75">
        <v>15</v>
      </c>
      <c r="Y39" s="75"/>
      <c r="Z39" s="75">
        <v>1</v>
      </c>
      <c r="AA39" s="77"/>
      <c r="AB39" s="77"/>
      <c r="AC39" s="77"/>
      <c r="AD39" s="77"/>
      <c r="AE39" s="62">
        <v>15</v>
      </c>
      <c r="AF39" s="66">
        <v>25</v>
      </c>
      <c r="AG39" s="62">
        <v>1</v>
      </c>
    </row>
    <row r="40" spans="1:33" ht="28.8" x14ac:dyDescent="0.3">
      <c r="A40" s="54">
        <v>29</v>
      </c>
      <c r="B40" s="43" t="s">
        <v>113</v>
      </c>
      <c r="C40" s="53" t="s">
        <v>172</v>
      </c>
      <c r="D40" s="87">
        <v>1</v>
      </c>
      <c r="E40" s="87">
        <v>1</v>
      </c>
      <c r="F40" s="87"/>
      <c r="G40" s="68">
        <v>30</v>
      </c>
      <c r="H40" s="68"/>
      <c r="I40" s="68"/>
      <c r="J40" s="68">
        <v>3</v>
      </c>
      <c r="K40" s="70"/>
      <c r="L40" s="70"/>
      <c r="M40" s="70"/>
      <c r="N40" s="70"/>
      <c r="O40" s="73"/>
      <c r="P40" s="73"/>
      <c r="Q40" s="73"/>
      <c r="R40" s="73"/>
      <c r="S40" s="81"/>
      <c r="T40" s="81"/>
      <c r="U40" s="81"/>
      <c r="V40" s="81"/>
      <c r="W40" s="75"/>
      <c r="X40" s="75"/>
      <c r="Y40" s="75"/>
      <c r="Z40" s="75"/>
      <c r="AA40" s="77"/>
      <c r="AB40" s="77"/>
      <c r="AC40" s="77"/>
      <c r="AD40" s="77"/>
      <c r="AE40" s="62">
        <f t="shared" si="4"/>
        <v>30</v>
      </c>
      <c r="AF40" s="66">
        <f t="shared" si="5"/>
        <v>75</v>
      </c>
      <c r="AG40" s="62">
        <f>SUM(J40,N40,R40,V40,Z40,AD40)</f>
        <v>3</v>
      </c>
    </row>
    <row r="41" spans="1:33" x14ac:dyDescent="0.3">
      <c r="A41" s="54">
        <v>30</v>
      </c>
      <c r="B41" s="43" t="s">
        <v>55</v>
      </c>
      <c r="C41" s="53" t="s">
        <v>173</v>
      </c>
      <c r="D41" s="87"/>
      <c r="E41" s="87">
        <v>5</v>
      </c>
      <c r="F41" s="87"/>
      <c r="G41" s="68"/>
      <c r="H41" s="68"/>
      <c r="I41" s="68"/>
      <c r="J41" s="68"/>
      <c r="K41" s="70"/>
      <c r="L41" s="70"/>
      <c r="M41" s="70"/>
      <c r="N41" s="70"/>
      <c r="O41" s="73"/>
      <c r="P41" s="73"/>
      <c r="Q41" s="73"/>
      <c r="R41" s="73"/>
      <c r="S41" s="81"/>
      <c r="T41" s="81"/>
      <c r="U41" s="81"/>
      <c r="V41" s="81"/>
      <c r="W41" s="75"/>
      <c r="X41" s="75">
        <v>15</v>
      </c>
      <c r="Y41" s="75"/>
      <c r="Z41" s="75">
        <v>1</v>
      </c>
      <c r="AA41" s="77"/>
      <c r="AB41" s="77"/>
      <c r="AC41" s="77"/>
      <c r="AD41" s="77"/>
      <c r="AE41" s="62">
        <f t="shared" si="4"/>
        <v>15</v>
      </c>
      <c r="AF41" s="66">
        <f t="shared" si="5"/>
        <v>25</v>
      </c>
      <c r="AG41" s="62">
        <f>SUM(J41,N41,R41,V41,Z41,AD41)</f>
        <v>1</v>
      </c>
    </row>
    <row r="42" spans="1:33" ht="28.8" x14ac:dyDescent="0.3">
      <c r="A42" s="54">
        <v>31</v>
      </c>
      <c r="B42" s="43" t="s">
        <v>121</v>
      </c>
      <c r="C42" s="53" t="s">
        <v>174</v>
      </c>
      <c r="D42" s="87"/>
      <c r="E42" s="87">
        <v>2</v>
      </c>
      <c r="F42" s="87"/>
      <c r="G42" s="68"/>
      <c r="H42" s="68"/>
      <c r="I42" s="68"/>
      <c r="J42" s="68"/>
      <c r="K42" s="70"/>
      <c r="L42" s="70">
        <v>15</v>
      </c>
      <c r="M42" s="70" t="s">
        <v>128</v>
      </c>
      <c r="N42" s="70">
        <v>2</v>
      </c>
      <c r="O42" s="73"/>
      <c r="P42" s="73"/>
      <c r="Q42" s="73"/>
      <c r="R42" s="73"/>
      <c r="S42" s="81"/>
      <c r="T42" s="81"/>
      <c r="U42" s="81"/>
      <c r="V42" s="81"/>
      <c r="W42" s="75"/>
      <c r="X42" s="75"/>
      <c r="Y42" s="75"/>
      <c r="Z42" s="75"/>
      <c r="AA42" s="77"/>
      <c r="AB42" s="77"/>
      <c r="AC42" s="77"/>
      <c r="AD42" s="77"/>
      <c r="AE42" s="62">
        <f t="shared" si="4"/>
        <v>15</v>
      </c>
      <c r="AF42" s="66">
        <f t="shared" si="5"/>
        <v>50</v>
      </c>
      <c r="AG42" s="62">
        <f t="shared" ref="AG42:AG49" si="7">SUM(J42,N42,R42,V42,Z42,AD42)</f>
        <v>2</v>
      </c>
    </row>
    <row r="43" spans="1:33" x14ac:dyDescent="0.3">
      <c r="A43" s="54">
        <v>32</v>
      </c>
      <c r="B43" s="43" t="s">
        <v>56</v>
      </c>
      <c r="C43" s="53" t="s">
        <v>175</v>
      </c>
      <c r="D43" s="87"/>
      <c r="E43" s="87">
        <v>3</v>
      </c>
      <c r="F43" s="87"/>
      <c r="G43" s="68"/>
      <c r="H43" s="68"/>
      <c r="I43" s="68"/>
      <c r="J43" s="68"/>
      <c r="K43" s="70"/>
      <c r="L43" s="70"/>
      <c r="M43" s="70"/>
      <c r="N43" s="70"/>
      <c r="O43" s="73"/>
      <c r="P43" s="73">
        <v>30</v>
      </c>
      <c r="Q43" s="73"/>
      <c r="R43" s="73">
        <v>2</v>
      </c>
      <c r="S43" s="81"/>
      <c r="T43" s="81"/>
      <c r="U43" s="81"/>
      <c r="V43" s="81"/>
      <c r="W43" s="75"/>
      <c r="X43" s="75"/>
      <c r="Y43" s="75"/>
      <c r="Z43" s="75"/>
      <c r="AA43" s="77"/>
      <c r="AB43" s="77"/>
      <c r="AC43" s="77"/>
      <c r="AD43" s="77"/>
      <c r="AE43" s="62">
        <f t="shared" si="4"/>
        <v>30</v>
      </c>
      <c r="AF43" s="66">
        <f t="shared" si="5"/>
        <v>50</v>
      </c>
      <c r="AG43" s="62">
        <f t="shared" si="7"/>
        <v>2</v>
      </c>
    </row>
    <row r="44" spans="1:33" ht="28.8" x14ac:dyDescent="0.3">
      <c r="A44" s="54">
        <v>33</v>
      </c>
      <c r="B44" s="43" t="s">
        <v>117</v>
      </c>
      <c r="C44" s="53" t="s">
        <v>174</v>
      </c>
      <c r="D44" s="87"/>
      <c r="E44" s="87">
        <v>1</v>
      </c>
      <c r="F44" s="87">
        <v>1</v>
      </c>
      <c r="G44" s="68">
        <v>15</v>
      </c>
      <c r="H44" s="68">
        <v>30</v>
      </c>
      <c r="I44" s="68" t="s">
        <v>128</v>
      </c>
      <c r="J44" s="68">
        <v>3</v>
      </c>
      <c r="K44" s="70"/>
      <c r="L44" s="70"/>
      <c r="M44" s="70"/>
      <c r="N44" s="70"/>
      <c r="O44" s="73"/>
      <c r="P44" s="73"/>
      <c r="Q44" s="73"/>
      <c r="R44" s="73"/>
      <c r="S44" s="81"/>
      <c r="T44" s="81"/>
      <c r="U44" s="81"/>
      <c r="V44" s="81"/>
      <c r="W44" s="75"/>
      <c r="X44" s="75"/>
      <c r="Y44" s="75"/>
      <c r="Z44" s="75"/>
      <c r="AA44" s="77"/>
      <c r="AB44" s="77"/>
      <c r="AC44" s="77"/>
      <c r="AD44" s="77"/>
      <c r="AE44" s="62">
        <f t="shared" si="4"/>
        <v>45</v>
      </c>
      <c r="AF44" s="66">
        <f t="shared" si="5"/>
        <v>75</v>
      </c>
      <c r="AG44" s="62">
        <f t="shared" si="7"/>
        <v>3</v>
      </c>
    </row>
    <row r="45" spans="1:33" ht="28.8" x14ac:dyDescent="0.3">
      <c r="A45" s="54">
        <v>34</v>
      </c>
      <c r="B45" s="43" t="s">
        <v>118</v>
      </c>
      <c r="C45" s="53" t="s">
        <v>176</v>
      </c>
      <c r="D45" s="87"/>
      <c r="E45" s="87">
        <v>3</v>
      </c>
      <c r="F45" s="87"/>
      <c r="G45" s="68"/>
      <c r="H45" s="68"/>
      <c r="I45" s="68"/>
      <c r="J45" s="68"/>
      <c r="K45" s="70"/>
      <c r="L45" s="70"/>
      <c r="M45" s="70"/>
      <c r="N45" s="70"/>
      <c r="O45" s="73"/>
      <c r="P45" s="73">
        <v>30</v>
      </c>
      <c r="Q45" s="73"/>
      <c r="R45" s="73">
        <v>2</v>
      </c>
      <c r="S45" s="81"/>
      <c r="T45" s="81"/>
      <c r="U45" s="81"/>
      <c r="V45" s="81"/>
      <c r="W45" s="75"/>
      <c r="X45" s="75"/>
      <c r="Y45" s="75"/>
      <c r="Z45" s="75"/>
      <c r="AA45" s="77"/>
      <c r="AB45" s="77"/>
      <c r="AC45" s="77"/>
      <c r="AD45" s="77"/>
      <c r="AE45" s="62">
        <v>30</v>
      </c>
      <c r="AF45" s="66">
        <v>50</v>
      </c>
      <c r="AG45" s="62">
        <v>2</v>
      </c>
    </row>
    <row r="46" spans="1:33" x14ac:dyDescent="0.3">
      <c r="A46" s="54">
        <v>35</v>
      </c>
      <c r="B46" s="43" t="s">
        <v>67</v>
      </c>
      <c r="C46" s="53" t="s">
        <v>177</v>
      </c>
      <c r="D46" s="87"/>
      <c r="E46" s="87">
        <v>3</v>
      </c>
      <c r="F46" s="87"/>
      <c r="G46" s="68" t="s">
        <v>57</v>
      </c>
      <c r="H46" s="68"/>
      <c r="I46" s="68"/>
      <c r="J46" s="68" t="s">
        <v>57</v>
      </c>
      <c r="K46" s="70"/>
      <c r="L46" s="70"/>
      <c r="M46" s="70"/>
      <c r="N46" s="70"/>
      <c r="O46" s="73">
        <v>15</v>
      </c>
      <c r="P46" s="73"/>
      <c r="Q46" s="73"/>
      <c r="R46" s="73">
        <v>1</v>
      </c>
      <c r="S46" s="81"/>
      <c r="T46" s="81"/>
      <c r="U46" s="81"/>
      <c r="V46" s="81"/>
      <c r="W46" s="75"/>
      <c r="X46" s="75"/>
      <c r="Y46" s="75"/>
      <c r="Z46" s="75"/>
      <c r="AA46" s="77"/>
      <c r="AB46" s="77"/>
      <c r="AC46" s="77"/>
      <c r="AD46" s="77"/>
      <c r="AE46" s="62">
        <f t="shared" si="4"/>
        <v>15</v>
      </c>
      <c r="AF46" s="66">
        <f t="shared" si="5"/>
        <v>25</v>
      </c>
      <c r="AG46" s="62">
        <f t="shared" si="7"/>
        <v>1</v>
      </c>
    </row>
    <row r="47" spans="1:33" x14ac:dyDescent="0.3">
      <c r="A47" s="54">
        <v>36</v>
      </c>
      <c r="B47" s="43" t="s">
        <v>68</v>
      </c>
      <c r="C47" s="53" t="s">
        <v>181</v>
      </c>
      <c r="D47" s="87"/>
      <c r="E47" s="87">
        <v>2</v>
      </c>
      <c r="F47" s="87"/>
      <c r="G47" s="68"/>
      <c r="H47" s="68"/>
      <c r="I47" s="68"/>
      <c r="J47" s="68"/>
      <c r="K47" s="70">
        <v>30</v>
      </c>
      <c r="L47" s="70"/>
      <c r="M47" s="70"/>
      <c r="N47" s="70">
        <v>2</v>
      </c>
      <c r="O47" s="73"/>
      <c r="P47" s="73"/>
      <c r="Q47" s="73"/>
      <c r="R47" s="73"/>
      <c r="S47" s="81"/>
      <c r="T47" s="81"/>
      <c r="U47" s="81"/>
      <c r="V47" s="81"/>
      <c r="W47" s="75"/>
      <c r="X47" s="75"/>
      <c r="Y47" s="75"/>
      <c r="Z47" s="75"/>
      <c r="AA47" s="77"/>
      <c r="AB47" s="77"/>
      <c r="AC47" s="77"/>
      <c r="AD47" s="77"/>
      <c r="AE47" s="62">
        <f t="shared" si="4"/>
        <v>30</v>
      </c>
      <c r="AF47" s="66">
        <f t="shared" si="5"/>
        <v>50</v>
      </c>
      <c r="AG47" s="62">
        <f t="shared" si="7"/>
        <v>2</v>
      </c>
    </row>
    <row r="48" spans="1:33" x14ac:dyDescent="0.3">
      <c r="A48" s="54">
        <v>37</v>
      </c>
      <c r="B48" s="43" t="s">
        <v>64</v>
      </c>
      <c r="C48" s="53" t="s">
        <v>178</v>
      </c>
      <c r="D48" s="87"/>
      <c r="E48" s="87">
        <v>6</v>
      </c>
      <c r="F48" s="87"/>
      <c r="G48" s="68" t="s">
        <v>57</v>
      </c>
      <c r="H48" s="68"/>
      <c r="I48" s="68"/>
      <c r="J48" s="68" t="s">
        <v>57</v>
      </c>
      <c r="K48" s="70"/>
      <c r="L48" s="70"/>
      <c r="M48" s="70"/>
      <c r="N48" s="70"/>
      <c r="O48" s="73"/>
      <c r="P48" s="73"/>
      <c r="Q48" s="73"/>
      <c r="R48" s="73"/>
      <c r="S48" s="81"/>
      <c r="T48" s="81"/>
      <c r="U48" s="81"/>
      <c r="V48" s="81"/>
      <c r="W48" s="75"/>
      <c r="X48" s="75"/>
      <c r="Y48" s="75"/>
      <c r="Z48" s="75"/>
      <c r="AA48" s="77">
        <v>15</v>
      </c>
      <c r="AB48" s="77"/>
      <c r="AC48" s="77"/>
      <c r="AD48" s="77">
        <v>1</v>
      </c>
      <c r="AE48" s="62">
        <f t="shared" si="4"/>
        <v>15</v>
      </c>
      <c r="AF48" s="66">
        <f t="shared" si="5"/>
        <v>25</v>
      </c>
      <c r="AG48" s="62">
        <f t="shared" si="7"/>
        <v>1</v>
      </c>
    </row>
    <row r="49" spans="1:33" x14ac:dyDescent="0.3">
      <c r="A49" s="54">
        <v>38</v>
      </c>
      <c r="B49" s="43" t="s">
        <v>65</v>
      </c>
      <c r="C49" s="53" t="s">
        <v>179</v>
      </c>
      <c r="D49" s="87"/>
      <c r="E49" s="87">
        <v>3</v>
      </c>
      <c r="F49" s="87"/>
      <c r="G49" s="68"/>
      <c r="H49" s="68"/>
      <c r="I49" s="68"/>
      <c r="J49" s="68"/>
      <c r="K49" s="70"/>
      <c r="L49" s="70"/>
      <c r="M49" s="70"/>
      <c r="N49" s="70"/>
      <c r="O49" s="73"/>
      <c r="P49" s="73">
        <v>30</v>
      </c>
      <c r="Q49" s="73"/>
      <c r="R49" s="73">
        <v>2</v>
      </c>
      <c r="S49" s="81"/>
      <c r="T49" s="81"/>
      <c r="U49" s="81"/>
      <c r="V49" s="81"/>
      <c r="W49" s="75"/>
      <c r="X49" s="75"/>
      <c r="Y49" s="75"/>
      <c r="Z49" s="75"/>
      <c r="AA49" s="77"/>
      <c r="AB49" s="77"/>
      <c r="AC49" s="77"/>
      <c r="AD49" s="77"/>
      <c r="AE49" s="62">
        <f t="shared" si="4"/>
        <v>30</v>
      </c>
      <c r="AF49" s="66">
        <f t="shared" si="5"/>
        <v>50</v>
      </c>
      <c r="AG49" s="62">
        <f t="shared" si="7"/>
        <v>2</v>
      </c>
    </row>
    <row r="50" spans="1:33" ht="28.8" x14ac:dyDescent="0.3">
      <c r="A50" s="63">
        <v>39</v>
      </c>
      <c r="B50" s="55" t="s">
        <v>130</v>
      </c>
      <c r="C50" s="53" t="s">
        <v>180</v>
      </c>
      <c r="D50" s="87"/>
      <c r="E50" s="87" t="s">
        <v>72</v>
      </c>
      <c r="F50" s="87"/>
      <c r="G50" s="69"/>
      <c r="H50" s="69"/>
      <c r="I50" s="69"/>
      <c r="J50" s="69"/>
      <c r="K50" s="70"/>
      <c r="L50" s="70">
        <v>15</v>
      </c>
      <c r="M50" s="70"/>
      <c r="N50" s="70">
        <v>2</v>
      </c>
      <c r="O50" s="73"/>
      <c r="P50" s="73"/>
      <c r="Q50" s="73"/>
      <c r="R50" s="73"/>
      <c r="S50" s="81"/>
      <c r="T50" s="81">
        <v>15</v>
      </c>
      <c r="U50" s="81"/>
      <c r="V50" s="81">
        <v>2</v>
      </c>
      <c r="W50" s="75"/>
      <c r="X50" s="75"/>
      <c r="Y50" s="75"/>
      <c r="Z50" s="75"/>
      <c r="AA50" s="77"/>
      <c r="AB50" s="77">
        <v>15</v>
      </c>
      <c r="AC50" s="78"/>
      <c r="AD50" s="77">
        <v>2</v>
      </c>
      <c r="AE50" s="62">
        <f t="shared" si="4"/>
        <v>45</v>
      </c>
      <c r="AF50" s="66">
        <f t="shared" si="5"/>
        <v>150</v>
      </c>
      <c r="AG50" s="62">
        <f>SUM(J50,N50,R50,V50,Z50,AD50)</f>
        <v>6</v>
      </c>
    </row>
    <row r="51" spans="1:33" ht="28.8" x14ac:dyDescent="0.3">
      <c r="A51" s="54">
        <v>40</v>
      </c>
      <c r="B51" s="43" t="s">
        <v>60</v>
      </c>
      <c r="C51" s="53" t="s">
        <v>182</v>
      </c>
      <c r="D51" s="87"/>
      <c r="E51" s="87" t="s">
        <v>66</v>
      </c>
      <c r="F51" s="87"/>
      <c r="G51" s="68"/>
      <c r="H51" s="68"/>
      <c r="I51" s="68"/>
      <c r="J51" s="68"/>
      <c r="K51" s="70"/>
      <c r="L51" s="70"/>
      <c r="M51" s="70"/>
      <c r="N51" s="70"/>
      <c r="O51" s="73"/>
      <c r="P51" s="73">
        <v>30</v>
      </c>
      <c r="Q51" s="73"/>
      <c r="R51" s="73">
        <v>2</v>
      </c>
      <c r="S51" s="81"/>
      <c r="T51" s="81">
        <v>30</v>
      </c>
      <c r="U51" s="81"/>
      <c r="V51" s="81">
        <v>2</v>
      </c>
      <c r="W51" s="75"/>
      <c r="X51" s="75">
        <v>30</v>
      </c>
      <c r="Y51" s="75"/>
      <c r="Z51" s="75">
        <v>2</v>
      </c>
      <c r="AA51" s="77"/>
      <c r="AB51" s="77">
        <v>30</v>
      </c>
      <c r="AC51" s="77"/>
      <c r="AD51" s="77">
        <v>4</v>
      </c>
      <c r="AE51" s="62">
        <f t="shared" si="4"/>
        <v>120</v>
      </c>
      <c r="AF51" s="66">
        <f t="shared" si="5"/>
        <v>250</v>
      </c>
      <c r="AG51" s="62">
        <f>SUM(J51,N51,R51,V51,Z51,AD51)</f>
        <v>10</v>
      </c>
    </row>
    <row r="52" spans="1:33" s="45" customFormat="1" x14ac:dyDescent="0.3">
      <c r="A52" s="101" t="s">
        <v>12</v>
      </c>
      <c r="B52" s="107"/>
      <c r="C52" s="62"/>
      <c r="D52" s="62"/>
      <c r="E52" s="62"/>
      <c r="F52" s="62"/>
      <c r="G52" s="79">
        <f t="shared" ref="G52:AG52" si="8">SUM(G20:G51)</f>
        <v>75</v>
      </c>
      <c r="H52" s="79">
        <f t="shared" si="8"/>
        <v>225</v>
      </c>
      <c r="I52" s="79">
        <f t="shared" si="8"/>
        <v>0</v>
      </c>
      <c r="J52" s="66">
        <f t="shared" si="8"/>
        <v>22</v>
      </c>
      <c r="K52" s="79">
        <f t="shared" si="8"/>
        <v>75</v>
      </c>
      <c r="L52" s="79">
        <f t="shared" si="8"/>
        <v>210</v>
      </c>
      <c r="M52" s="79">
        <f t="shared" si="8"/>
        <v>0</v>
      </c>
      <c r="N52" s="66">
        <f t="shared" si="8"/>
        <v>24</v>
      </c>
      <c r="O52" s="79">
        <f t="shared" si="8"/>
        <v>45</v>
      </c>
      <c r="P52" s="79">
        <f t="shared" si="8"/>
        <v>195</v>
      </c>
      <c r="Q52" s="79">
        <f t="shared" si="8"/>
        <v>0</v>
      </c>
      <c r="R52" s="66">
        <f t="shared" si="8"/>
        <v>16</v>
      </c>
      <c r="S52" s="79">
        <f t="shared" si="8"/>
        <v>45</v>
      </c>
      <c r="T52" s="79">
        <f t="shared" si="8"/>
        <v>165</v>
      </c>
      <c r="U52" s="79">
        <f t="shared" si="8"/>
        <v>0</v>
      </c>
      <c r="V52" s="66">
        <f t="shared" si="8"/>
        <v>15</v>
      </c>
      <c r="W52" s="79">
        <f t="shared" si="8"/>
        <v>30</v>
      </c>
      <c r="X52" s="79">
        <f t="shared" si="8"/>
        <v>225</v>
      </c>
      <c r="Y52" s="79">
        <f t="shared" si="8"/>
        <v>0</v>
      </c>
      <c r="Z52" s="66">
        <f t="shared" si="8"/>
        <v>19</v>
      </c>
      <c r="AA52" s="79">
        <f t="shared" si="8"/>
        <v>30</v>
      </c>
      <c r="AB52" s="79">
        <f t="shared" si="8"/>
        <v>120</v>
      </c>
      <c r="AC52" s="79">
        <f t="shared" si="8"/>
        <v>0</v>
      </c>
      <c r="AD52" s="66">
        <f t="shared" si="8"/>
        <v>15</v>
      </c>
      <c r="AE52" s="79">
        <f t="shared" si="8"/>
        <v>1440</v>
      </c>
      <c r="AF52" s="79">
        <f t="shared" si="8"/>
        <v>2775</v>
      </c>
      <c r="AG52" s="66">
        <f t="shared" si="8"/>
        <v>111</v>
      </c>
    </row>
    <row r="53" spans="1:33" x14ac:dyDescent="0.3">
      <c r="A53" s="99" t="s">
        <v>79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4" spans="1:33" x14ac:dyDescent="0.3">
      <c r="A54" s="99" t="s">
        <v>111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</row>
    <row r="55" spans="1:33" ht="28.8" x14ac:dyDescent="0.3">
      <c r="A55" s="54">
        <v>41</v>
      </c>
      <c r="B55" s="55" t="s">
        <v>131</v>
      </c>
      <c r="C55" s="53" t="s">
        <v>185</v>
      </c>
      <c r="D55" s="62" t="s">
        <v>57</v>
      </c>
      <c r="E55" s="87">
        <v>1</v>
      </c>
      <c r="F55" s="87"/>
      <c r="G55" s="68">
        <v>15</v>
      </c>
      <c r="H55" s="68"/>
      <c r="I55" s="68"/>
      <c r="J55" s="68">
        <v>1</v>
      </c>
      <c r="K55" s="70"/>
      <c r="L55" s="70"/>
      <c r="M55" s="70"/>
      <c r="N55" s="70"/>
      <c r="O55" s="73"/>
      <c r="P55" s="73"/>
      <c r="Q55" s="73"/>
      <c r="R55" s="73"/>
      <c r="S55" s="81"/>
      <c r="T55" s="81"/>
      <c r="U55" s="81"/>
      <c r="V55" s="81"/>
      <c r="W55" s="75"/>
      <c r="X55" s="75"/>
      <c r="Y55" s="75"/>
      <c r="Z55" s="75"/>
      <c r="AA55" s="77"/>
      <c r="AB55" s="77"/>
      <c r="AC55" s="77"/>
      <c r="AD55" s="77"/>
      <c r="AE55" s="62">
        <f t="shared" ref="AE55:AE58" si="9">SUM(G55:I55,K55:M55,O55:Q55,S55:U55,W55:Y55,AA55:AC55)</f>
        <v>15</v>
      </c>
      <c r="AF55" s="66">
        <f>25*AG55</f>
        <v>25</v>
      </c>
      <c r="AG55" s="62">
        <f>SUM(J55,N55,R55,V55,Z55,AD55)</f>
        <v>1</v>
      </c>
    </row>
    <row r="56" spans="1:33" ht="43.2" x14ac:dyDescent="0.3">
      <c r="A56" s="54">
        <v>42</v>
      </c>
      <c r="B56" s="55" t="s">
        <v>124</v>
      </c>
      <c r="C56" s="53" t="s">
        <v>186</v>
      </c>
      <c r="D56" s="62"/>
      <c r="E56" s="87">
        <v>2</v>
      </c>
      <c r="F56" s="87"/>
      <c r="G56" s="68"/>
      <c r="H56" s="68"/>
      <c r="I56" s="68"/>
      <c r="J56" s="68"/>
      <c r="K56" s="70">
        <v>15</v>
      </c>
      <c r="L56" s="70"/>
      <c r="M56" s="70"/>
      <c r="N56" s="70">
        <v>1</v>
      </c>
      <c r="O56" s="73"/>
      <c r="P56" s="73"/>
      <c r="Q56" s="73"/>
      <c r="R56" s="73"/>
      <c r="S56" s="81"/>
      <c r="T56" s="81"/>
      <c r="U56" s="81"/>
      <c r="V56" s="81"/>
      <c r="W56" s="75"/>
      <c r="X56" s="75"/>
      <c r="Y56" s="75"/>
      <c r="Z56" s="75"/>
      <c r="AA56" s="77"/>
      <c r="AB56" s="77"/>
      <c r="AC56" s="77"/>
      <c r="AD56" s="77"/>
      <c r="AE56" s="62">
        <f t="shared" si="9"/>
        <v>15</v>
      </c>
      <c r="AF56" s="66">
        <f>25*AG56</f>
        <v>25</v>
      </c>
      <c r="AG56" s="62">
        <f>SUM(J56,N56,R56,V56,Z56,AD56)</f>
        <v>1</v>
      </c>
    </row>
    <row r="57" spans="1:33" ht="28.8" x14ac:dyDescent="0.3">
      <c r="A57" s="54">
        <v>43</v>
      </c>
      <c r="B57" s="55" t="s">
        <v>104</v>
      </c>
      <c r="C57" s="53" t="s">
        <v>187</v>
      </c>
      <c r="D57" s="62"/>
      <c r="E57" s="87">
        <v>5.6</v>
      </c>
      <c r="F57" s="87"/>
      <c r="G57" s="68"/>
      <c r="H57" s="68"/>
      <c r="I57" s="68"/>
      <c r="J57" s="68"/>
      <c r="K57" s="70"/>
      <c r="L57" s="70"/>
      <c r="M57" s="70"/>
      <c r="N57" s="70"/>
      <c r="O57" s="73"/>
      <c r="P57" s="73"/>
      <c r="Q57" s="73"/>
      <c r="R57" s="73"/>
      <c r="S57" s="81"/>
      <c r="T57" s="81"/>
      <c r="U57" s="81"/>
      <c r="V57" s="81"/>
      <c r="W57" s="75" t="s">
        <v>57</v>
      </c>
      <c r="X57" s="75">
        <v>15</v>
      </c>
      <c r="Y57" s="75"/>
      <c r="Z57" s="75">
        <v>1</v>
      </c>
      <c r="AA57" s="77"/>
      <c r="AB57" s="77">
        <v>15</v>
      </c>
      <c r="AC57" s="77"/>
      <c r="AD57" s="77">
        <v>1</v>
      </c>
      <c r="AE57" s="62">
        <f t="shared" si="9"/>
        <v>30</v>
      </c>
      <c r="AF57" s="66">
        <v>50</v>
      </c>
      <c r="AG57" s="62">
        <v>2</v>
      </c>
    </row>
    <row r="58" spans="1:33" ht="57" customHeight="1" x14ac:dyDescent="0.3">
      <c r="A58" s="54">
        <v>44</v>
      </c>
      <c r="B58" s="43" t="s">
        <v>125</v>
      </c>
      <c r="C58" s="53" t="s">
        <v>188</v>
      </c>
      <c r="D58" s="62"/>
      <c r="E58" s="87">
        <v>6</v>
      </c>
      <c r="F58" s="87"/>
      <c r="G58" s="68"/>
      <c r="H58" s="68"/>
      <c r="I58" s="68"/>
      <c r="J58" s="68"/>
      <c r="K58" s="70"/>
      <c r="L58" s="70"/>
      <c r="M58" s="70"/>
      <c r="N58" s="70"/>
      <c r="O58" s="73"/>
      <c r="P58" s="73"/>
      <c r="Q58" s="73"/>
      <c r="R58" s="73"/>
      <c r="S58" s="81"/>
      <c r="T58" s="81"/>
      <c r="U58" s="81"/>
      <c r="V58" s="81"/>
      <c r="W58" s="75"/>
      <c r="X58" s="75"/>
      <c r="Y58" s="75"/>
      <c r="Z58" s="75"/>
      <c r="AA58" s="77"/>
      <c r="AB58" s="77">
        <v>30</v>
      </c>
      <c r="AC58" s="77"/>
      <c r="AD58" s="77">
        <v>2</v>
      </c>
      <c r="AE58" s="62">
        <f t="shared" si="9"/>
        <v>30</v>
      </c>
      <c r="AF58" s="66">
        <f t="shared" ref="AF58" si="10">25*AG58</f>
        <v>50</v>
      </c>
      <c r="AG58" s="62">
        <v>2</v>
      </c>
    </row>
    <row r="59" spans="1:33" ht="28.8" x14ac:dyDescent="0.3">
      <c r="A59" s="54">
        <v>45</v>
      </c>
      <c r="B59" s="43" t="s">
        <v>126</v>
      </c>
      <c r="C59" s="53" t="s">
        <v>192</v>
      </c>
      <c r="D59" s="62"/>
      <c r="E59" s="87">
        <v>2</v>
      </c>
      <c r="F59" s="87"/>
      <c r="G59" s="68"/>
      <c r="H59" s="68"/>
      <c r="I59" s="68"/>
      <c r="J59" s="68"/>
      <c r="K59" s="70"/>
      <c r="L59" s="70">
        <v>30</v>
      </c>
      <c r="M59" s="70"/>
      <c r="N59" s="70">
        <v>2</v>
      </c>
      <c r="O59" s="73"/>
      <c r="P59" s="73"/>
      <c r="Q59" s="73"/>
      <c r="R59" s="73"/>
      <c r="S59" s="81"/>
      <c r="T59" s="81"/>
      <c r="U59" s="81"/>
      <c r="V59" s="81"/>
      <c r="W59" s="75"/>
      <c r="X59" s="75" t="s">
        <v>57</v>
      </c>
      <c r="Y59" s="75"/>
      <c r="Z59" s="75" t="s">
        <v>57</v>
      </c>
      <c r="AA59" s="77"/>
      <c r="AB59" s="77"/>
      <c r="AC59" s="77"/>
      <c r="AD59" s="77"/>
      <c r="AE59" s="62">
        <v>30</v>
      </c>
      <c r="AF59" s="66">
        <v>50</v>
      </c>
      <c r="AG59" s="62">
        <v>2</v>
      </c>
    </row>
    <row r="60" spans="1:33" x14ac:dyDescent="0.3">
      <c r="A60" s="54">
        <v>46</v>
      </c>
      <c r="B60" s="43" t="s">
        <v>127</v>
      </c>
      <c r="C60" s="53" t="s">
        <v>189</v>
      </c>
      <c r="D60" s="62"/>
      <c r="E60" s="87">
        <v>6</v>
      </c>
      <c r="F60" s="87"/>
      <c r="G60" s="68"/>
      <c r="H60" s="68"/>
      <c r="I60" s="68"/>
      <c r="J60" s="68"/>
      <c r="K60" s="70"/>
      <c r="L60" s="70" t="s">
        <v>57</v>
      </c>
      <c r="M60" s="70"/>
      <c r="N60" s="70" t="s">
        <v>57</v>
      </c>
      <c r="O60" s="73"/>
      <c r="P60" s="73"/>
      <c r="Q60" s="73"/>
      <c r="R60" s="73"/>
      <c r="S60" s="81"/>
      <c r="T60" s="81" t="s">
        <v>57</v>
      </c>
      <c r="U60" s="81"/>
      <c r="V60" s="81" t="s">
        <v>57</v>
      </c>
      <c r="W60" s="75"/>
      <c r="X60" s="75"/>
      <c r="Y60" s="75"/>
      <c r="Z60" s="75"/>
      <c r="AA60" s="77"/>
      <c r="AB60" s="77">
        <v>15</v>
      </c>
      <c r="AC60" s="77"/>
      <c r="AD60" s="77">
        <v>1</v>
      </c>
      <c r="AE60" s="62">
        <v>15</v>
      </c>
      <c r="AF60" s="66">
        <v>25</v>
      </c>
      <c r="AG60" s="62">
        <v>1</v>
      </c>
    </row>
    <row r="61" spans="1:33" x14ac:dyDescent="0.3">
      <c r="A61" s="54">
        <v>47</v>
      </c>
      <c r="B61" s="43" t="s">
        <v>89</v>
      </c>
      <c r="C61" s="53" t="s">
        <v>191</v>
      </c>
      <c r="D61" s="62"/>
      <c r="E61" s="87">
        <v>6</v>
      </c>
      <c r="F61" s="87"/>
      <c r="G61" s="68"/>
      <c r="H61" s="68"/>
      <c r="I61" s="68"/>
      <c r="J61" s="68"/>
      <c r="K61" s="70"/>
      <c r="L61" s="70" t="s">
        <v>57</v>
      </c>
      <c r="M61" s="70"/>
      <c r="N61" s="70" t="s">
        <v>57</v>
      </c>
      <c r="O61" s="73"/>
      <c r="P61" s="73" t="s">
        <v>57</v>
      </c>
      <c r="Q61" s="73"/>
      <c r="R61" s="73" t="s">
        <v>57</v>
      </c>
      <c r="S61" s="81"/>
      <c r="T61" s="81"/>
      <c r="U61" s="81"/>
      <c r="V61" s="81"/>
      <c r="W61" s="75" t="s">
        <v>57</v>
      </c>
      <c r="X61" s="75" t="s">
        <v>57</v>
      </c>
      <c r="Y61" s="75"/>
      <c r="Z61" s="75" t="s">
        <v>57</v>
      </c>
      <c r="AA61" s="77"/>
      <c r="AB61" s="77">
        <v>15</v>
      </c>
      <c r="AC61" s="77"/>
      <c r="AD61" s="77">
        <v>1</v>
      </c>
      <c r="AE61" s="62">
        <v>15</v>
      </c>
      <c r="AF61" s="66">
        <v>25</v>
      </c>
      <c r="AG61" s="62">
        <v>1</v>
      </c>
    </row>
    <row r="62" spans="1:33" x14ac:dyDescent="0.3">
      <c r="A62" s="54">
        <v>48</v>
      </c>
      <c r="B62" s="43" t="s">
        <v>108</v>
      </c>
      <c r="C62" s="53" t="s">
        <v>190</v>
      </c>
      <c r="D62" s="62"/>
      <c r="E62" s="87">
        <v>2</v>
      </c>
      <c r="F62" s="87"/>
      <c r="G62" s="68"/>
      <c r="H62" s="68"/>
      <c r="I62" s="68"/>
      <c r="J62" s="68"/>
      <c r="K62" s="70"/>
      <c r="L62" s="70">
        <v>30</v>
      </c>
      <c r="M62" s="70"/>
      <c r="N62" s="70">
        <v>2</v>
      </c>
      <c r="O62" s="73"/>
      <c r="P62" s="73"/>
      <c r="Q62" s="73"/>
      <c r="R62" s="73"/>
      <c r="S62" s="81"/>
      <c r="T62" s="81"/>
      <c r="U62" s="81"/>
      <c r="V62" s="81"/>
      <c r="W62" s="75" t="s">
        <v>57</v>
      </c>
      <c r="X62" s="75" t="s">
        <v>57</v>
      </c>
      <c r="Y62" s="75"/>
      <c r="Z62" s="75" t="s">
        <v>57</v>
      </c>
      <c r="AA62" s="77"/>
      <c r="AB62" s="77"/>
      <c r="AC62" s="77"/>
      <c r="AD62" s="77"/>
      <c r="AE62" s="62">
        <v>30</v>
      </c>
      <c r="AF62" s="66">
        <v>50</v>
      </c>
      <c r="AG62" s="62">
        <v>2</v>
      </c>
    </row>
    <row r="63" spans="1:33" ht="24" x14ac:dyDescent="0.3">
      <c r="A63" s="54">
        <v>49</v>
      </c>
      <c r="B63" s="82" t="s">
        <v>70</v>
      </c>
      <c r="C63" s="83" t="s">
        <v>193</v>
      </c>
      <c r="D63" s="85">
        <v>3</v>
      </c>
      <c r="E63" s="85">
        <v>3</v>
      </c>
      <c r="F63" s="85"/>
      <c r="G63" s="68"/>
      <c r="H63" s="68"/>
      <c r="I63" s="68"/>
      <c r="J63" s="68"/>
      <c r="K63" s="70"/>
      <c r="L63" s="70"/>
      <c r="M63" s="70"/>
      <c r="N63" s="70"/>
      <c r="O63" s="73">
        <v>10</v>
      </c>
      <c r="P63" s="73">
        <v>15</v>
      </c>
      <c r="Q63" s="91" t="s">
        <v>140</v>
      </c>
      <c r="R63" s="73">
        <v>2</v>
      </c>
      <c r="S63" s="81"/>
      <c r="T63" s="81"/>
      <c r="U63" s="81"/>
      <c r="V63" s="81"/>
      <c r="W63" s="75"/>
      <c r="X63" s="75"/>
      <c r="Y63" s="75"/>
      <c r="Z63" s="75"/>
      <c r="AA63" s="77"/>
      <c r="AB63" s="77"/>
      <c r="AC63" s="77"/>
      <c r="AD63" s="77"/>
      <c r="AE63" s="62">
        <v>30</v>
      </c>
      <c r="AF63" s="66">
        <f>25*AG63</f>
        <v>50</v>
      </c>
      <c r="AG63" s="62">
        <f>SUM(J63,N63,R63,V63,Z63,AD63)</f>
        <v>2</v>
      </c>
    </row>
    <row r="64" spans="1:33" ht="24" x14ac:dyDescent="0.3">
      <c r="A64" s="54">
        <v>50</v>
      </c>
      <c r="B64" s="82" t="s">
        <v>96</v>
      </c>
      <c r="C64" s="83" t="s">
        <v>194</v>
      </c>
      <c r="D64" s="85"/>
      <c r="E64" s="85">
        <v>3</v>
      </c>
      <c r="F64" s="85"/>
      <c r="G64" s="68"/>
      <c r="H64" s="68"/>
      <c r="I64" s="68"/>
      <c r="J64" s="68"/>
      <c r="K64" s="70"/>
      <c r="L64" s="70"/>
      <c r="M64" s="70"/>
      <c r="N64" s="70"/>
      <c r="O64" s="73">
        <v>10</v>
      </c>
      <c r="P64" s="73">
        <v>15</v>
      </c>
      <c r="Q64" s="91" t="s">
        <v>141</v>
      </c>
      <c r="R64" s="73">
        <v>2</v>
      </c>
      <c r="S64" s="81"/>
      <c r="T64" s="81"/>
      <c r="U64" s="81"/>
      <c r="V64" s="81"/>
      <c r="W64" s="75" t="s">
        <v>57</v>
      </c>
      <c r="X64" s="75" t="s">
        <v>57</v>
      </c>
      <c r="Y64" s="75"/>
      <c r="Z64" s="75" t="s">
        <v>57</v>
      </c>
      <c r="AA64" s="77"/>
      <c r="AB64" s="77"/>
      <c r="AC64" s="77"/>
      <c r="AD64" s="77"/>
      <c r="AE64" s="62">
        <v>30</v>
      </c>
      <c r="AF64" s="66">
        <f>25*AG64</f>
        <v>50</v>
      </c>
      <c r="AG64" s="62">
        <f>SUM(J64,N64,R64,V64,Z64,AD64)</f>
        <v>2</v>
      </c>
    </row>
    <row r="65" spans="1:33" ht="28.8" x14ac:dyDescent="0.3">
      <c r="A65" s="54">
        <v>51</v>
      </c>
      <c r="B65" s="82" t="s">
        <v>97</v>
      </c>
      <c r="C65" s="83" t="s">
        <v>195</v>
      </c>
      <c r="D65" s="85"/>
      <c r="E65" s="85">
        <v>4</v>
      </c>
      <c r="F65" s="85"/>
      <c r="G65" s="68"/>
      <c r="H65" s="68"/>
      <c r="I65" s="68"/>
      <c r="J65" s="68"/>
      <c r="K65" s="70"/>
      <c r="L65" s="70"/>
      <c r="M65" s="70"/>
      <c r="N65" s="70"/>
      <c r="O65" s="73"/>
      <c r="P65" s="73"/>
      <c r="Q65" s="73"/>
      <c r="R65" s="73"/>
      <c r="S65" s="81">
        <v>10</v>
      </c>
      <c r="T65" s="81">
        <v>10</v>
      </c>
      <c r="U65" s="81" t="s">
        <v>132</v>
      </c>
      <c r="V65" s="81">
        <v>2</v>
      </c>
      <c r="W65" s="75"/>
      <c r="X65" s="75"/>
      <c r="Y65" s="75"/>
      <c r="Z65" s="75"/>
      <c r="AA65" s="77"/>
      <c r="AB65" s="77"/>
      <c r="AC65" s="77"/>
      <c r="AD65" s="77"/>
      <c r="AE65" s="62">
        <v>30</v>
      </c>
      <c r="AF65" s="66">
        <v>50</v>
      </c>
      <c r="AG65" s="62">
        <v>2</v>
      </c>
    </row>
    <row r="66" spans="1:33" ht="43.2" x14ac:dyDescent="0.3">
      <c r="A66" s="54">
        <v>52</v>
      </c>
      <c r="B66" s="82" t="s">
        <v>98</v>
      </c>
      <c r="C66" s="83" t="s">
        <v>196</v>
      </c>
      <c r="D66" s="85"/>
      <c r="E66" s="85">
        <v>1</v>
      </c>
      <c r="F66" s="85"/>
      <c r="G66" s="68">
        <v>10</v>
      </c>
      <c r="H66" s="68"/>
      <c r="I66" s="68"/>
      <c r="J66" s="68">
        <v>1</v>
      </c>
      <c r="K66" s="70"/>
      <c r="L66" s="70"/>
      <c r="M66" s="70"/>
      <c r="N66" s="70"/>
      <c r="O66" s="73"/>
      <c r="P66" s="73"/>
      <c r="Q66" s="73"/>
      <c r="R66" s="73"/>
      <c r="S66" s="81" t="s">
        <v>57</v>
      </c>
      <c r="T66" s="81"/>
      <c r="U66" s="81"/>
      <c r="V66" s="81" t="s">
        <v>57</v>
      </c>
      <c r="W66" s="75"/>
      <c r="X66" s="75"/>
      <c r="Y66" s="75"/>
      <c r="Z66" s="75"/>
      <c r="AA66" s="77"/>
      <c r="AB66" s="77"/>
      <c r="AC66" s="77"/>
      <c r="AD66" s="77"/>
      <c r="AE66" s="62">
        <v>10</v>
      </c>
      <c r="AF66" s="66">
        <v>25</v>
      </c>
      <c r="AG66" s="62">
        <v>1</v>
      </c>
    </row>
    <row r="67" spans="1:33" ht="72" x14ac:dyDescent="0.3">
      <c r="A67" s="54">
        <v>53</v>
      </c>
      <c r="B67" s="82" t="s">
        <v>99</v>
      </c>
      <c r="C67" s="83" t="s">
        <v>197</v>
      </c>
      <c r="D67" s="85"/>
      <c r="E67" s="85">
        <v>3</v>
      </c>
      <c r="F67" s="85"/>
      <c r="G67" s="68"/>
      <c r="H67" s="68"/>
      <c r="I67" s="68"/>
      <c r="J67" s="68"/>
      <c r="K67" s="70"/>
      <c r="L67" s="70"/>
      <c r="M67" s="70"/>
      <c r="N67" s="70"/>
      <c r="O67" s="73">
        <v>10</v>
      </c>
      <c r="P67" s="73">
        <v>15</v>
      </c>
      <c r="Q67" s="91" t="s">
        <v>140</v>
      </c>
      <c r="R67" s="73">
        <v>2</v>
      </c>
      <c r="S67" s="81"/>
      <c r="T67" s="81"/>
      <c r="U67" s="81"/>
      <c r="V67" s="81"/>
      <c r="W67" s="75"/>
      <c r="X67" s="75"/>
      <c r="Y67" s="75"/>
      <c r="Z67" s="75"/>
      <c r="AA67" s="77"/>
      <c r="AB67" s="77"/>
      <c r="AC67" s="77"/>
      <c r="AD67" s="77"/>
      <c r="AE67" s="62">
        <v>30</v>
      </c>
      <c r="AF67" s="66">
        <v>50</v>
      </c>
      <c r="AG67" s="62">
        <v>2</v>
      </c>
    </row>
    <row r="68" spans="1:33" ht="45.6" customHeight="1" x14ac:dyDescent="0.3">
      <c r="A68" s="54">
        <v>54</v>
      </c>
      <c r="B68" s="82" t="s">
        <v>119</v>
      </c>
      <c r="C68" s="83" t="s">
        <v>198</v>
      </c>
      <c r="D68" s="85">
        <v>3</v>
      </c>
      <c r="E68" s="85">
        <v>3</v>
      </c>
      <c r="F68" s="85"/>
      <c r="G68" s="68"/>
      <c r="H68" s="68"/>
      <c r="I68" s="68"/>
      <c r="J68" s="68"/>
      <c r="K68" s="70"/>
      <c r="L68" s="70"/>
      <c r="M68" s="70"/>
      <c r="N68" s="70"/>
      <c r="O68" s="73">
        <v>10</v>
      </c>
      <c r="P68" s="73">
        <v>15</v>
      </c>
      <c r="Q68" s="91" t="s">
        <v>140</v>
      </c>
      <c r="R68" s="73">
        <v>2</v>
      </c>
      <c r="S68" s="81"/>
      <c r="T68" s="81"/>
      <c r="U68" s="81"/>
      <c r="V68" s="81"/>
      <c r="W68" s="75"/>
      <c r="X68" s="75"/>
      <c r="Y68" s="75"/>
      <c r="Z68" s="75"/>
      <c r="AA68" s="77"/>
      <c r="AB68" s="77"/>
      <c r="AC68" s="77"/>
      <c r="AD68" s="77"/>
      <c r="AE68" s="62">
        <v>30</v>
      </c>
      <c r="AF68" s="66">
        <v>50</v>
      </c>
      <c r="AG68" s="62">
        <v>2</v>
      </c>
    </row>
    <row r="69" spans="1:33" ht="28.2" x14ac:dyDescent="0.3">
      <c r="A69" s="54">
        <v>55</v>
      </c>
      <c r="B69" s="82" t="s">
        <v>71</v>
      </c>
      <c r="C69" s="83" t="s">
        <v>199</v>
      </c>
      <c r="D69" s="85"/>
      <c r="E69" s="85">
        <v>4</v>
      </c>
      <c r="F69" s="85"/>
      <c r="G69" s="68"/>
      <c r="H69" s="68"/>
      <c r="I69" s="68"/>
      <c r="J69" s="68"/>
      <c r="K69" s="70"/>
      <c r="L69" s="70"/>
      <c r="M69" s="70"/>
      <c r="N69" s="70"/>
      <c r="O69" s="73"/>
      <c r="P69" s="73"/>
      <c r="Q69" s="73"/>
      <c r="R69" s="73"/>
      <c r="S69" s="81">
        <v>10</v>
      </c>
      <c r="T69" s="81"/>
      <c r="U69" s="81" t="s">
        <v>133</v>
      </c>
      <c r="V69" s="81">
        <v>1</v>
      </c>
      <c r="W69" s="75"/>
      <c r="X69" s="75"/>
      <c r="Y69" s="75"/>
      <c r="Z69" s="75"/>
      <c r="AA69" s="77"/>
      <c r="AB69" s="77"/>
      <c r="AC69" s="77"/>
      <c r="AD69" s="77"/>
      <c r="AE69" s="62">
        <v>15</v>
      </c>
      <c r="AF69" s="66">
        <f>25*AG69</f>
        <v>25</v>
      </c>
      <c r="AG69" s="62">
        <f>SUM(J69,N69,R69,V69,Z69,AD69)</f>
        <v>1</v>
      </c>
    </row>
    <row r="70" spans="1:33" ht="28.8" x14ac:dyDescent="0.3">
      <c r="A70" s="54">
        <v>56</v>
      </c>
      <c r="B70" s="82" t="s">
        <v>100</v>
      </c>
      <c r="C70" s="83" t="s">
        <v>200</v>
      </c>
      <c r="D70" s="85"/>
      <c r="E70" s="85">
        <v>4</v>
      </c>
      <c r="F70" s="85"/>
      <c r="G70" s="68"/>
      <c r="H70" s="68"/>
      <c r="I70" s="68"/>
      <c r="J70" s="68"/>
      <c r="K70" s="70"/>
      <c r="L70" s="70"/>
      <c r="M70" s="70"/>
      <c r="N70" s="70"/>
      <c r="O70" s="73"/>
      <c r="P70" s="73"/>
      <c r="Q70" s="73"/>
      <c r="R70" s="73"/>
      <c r="S70" s="81">
        <v>10</v>
      </c>
      <c r="T70" s="81"/>
      <c r="U70" s="81" t="s">
        <v>134</v>
      </c>
      <c r="V70" s="81">
        <v>1</v>
      </c>
      <c r="W70" s="75"/>
      <c r="X70" s="75"/>
      <c r="Y70" s="75"/>
      <c r="Z70" s="75" t="s">
        <v>57</v>
      </c>
      <c r="AA70" s="77"/>
      <c r="AB70" s="77"/>
      <c r="AC70" s="77"/>
      <c r="AD70" s="77"/>
      <c r="AE70" s="62">
        <v>15</v>
      </c>
      <c r="AF70" s="66">
        <v>25</v>
      </c>
      <c r="AG70" s="62">
        <v>1</v>
      </c>
    </row>
    <row r="71" spans="1:33" ht="57.6" x14ac:dyDescent="0.3">
      <c r="A71" s="54">
        <v>58</v>
      </c>
      <c r="B71" s="82" t="s">
        <v>101</v>
      </c>
      <c r="C71" s="83" t="s">
        <v>201</v>
      </c>
      <c r="D71" s="85"/>
      <c r="E71" s="85">
        <v>3</v>
      </c>
      <c r="F71" s="85"/>
      <c r="G71" s="68"/>
      <c r="H71" s="68"/>
      <c r="I71" s="68"/>
      <c r="J71" s="68"/>
      <c r="K71" s="70"/>
      <c r="L71" s="70"/>
      <c r="M71" s="70"/>
      <c r="N71" s="70"/>
      <c r="O71" s="73"/>
      <c r="P71" s="73">
        <v>30</v>
      </c>
      <c r="Q71" s="73"/>
      <c r="R71" s="73">
        <v>2</v>
      </c>
      <c r="S71" s="81"/>
      <c r="T71" s="81"/>
      <c r="U71" s="81"/>
      <c r="V71" s="81"/>
      <c r="W71" s="75"/>
      <c r="X71" s="75"/>
      <c r="Y71" s="75"/>
      <c r="Z71" s="75"/>
      <c r="AA71" s="77"/>
      <c r="AB71" s="77"/>
      <c r="AC71" s="77"/>
      <c r="AD71" s="77"/>
      <c r="AE71" s="58">
        <f>SUM(G71:I71,K71:M71,O71:Q71,S71:U71,W71:Y71,AA71:AC71)</f>
        <v>30</v>
      </c>
      <c r="AF71" s="66">
        <v>50</v>
      </c>
      <c r="AG71" s="58">
        <v>2</v>
      </c>
    </row>
    <row r="72" spans="1:33" x14ac:dyDescent="0.3">
      <c r="A72" s="54">
        <v>59</v>
      </c>
      <c r="B72" s="82" t="s">
        <v>69</v>
      </c>
      <c r="C72" s="83" t="s">
        <v>202</v>
      </c>
      <c r="D72" s="85">
        <v>3</v>
      </c>
      <c r="E72" s="85">
        <v>3</v>
      </c>
      <c r="F72" s="85"/>
      <c r="G72" s="68"/>
      <c r="H72" s="68"/>
      <c r="I72" s="68"/>
      <c r="J72" s="68"/>
      <c r="K72" s="70"/>
      <c r="L72" s="70"/>
      <c r="M72" s="70"/>
      <c r="N72" s="70"/>
      <c r="O72" s="73">
        <v>10</v>
      </c>
      <c r="P72" s="73">
        <v>15</v>
      </c>
      <c r="Q72" s="73"/>
      <c r="R72" s="73">
        <v>2</v>
      </c>
      <c r="S72" s="81"/>
      <c r="T72" s="81"/>
      <c r="U72" s="81"/>
      <c r="V72" s="81"/>
      <c r="W72" s="75"/>
      <c r="X72" s="75"/>
      <c r="Y72" s="75"/>
      <c r="Z72" s="75"/>
      <c r="AA72" s="77"/>
      <c r="AB72" s="77"/>
      <c r="AC72" s="77"/>
      <c r="AD72" s="77"/>
      <c r="AE72" s="62">
        <v>25</v>
      </c>
      <c r="AF72" s="66">
        <f>25*AG72</f>
        <v>50</v>
      </c>
      <c r="AG72" s="62">
        <f>SUM(J72,N72,R72,V72,Z72,AD72)</f>
        <v>2</v>
      </c>
    </row>
    <row r="73" spans="1:33" x14ac:dyDescent="0.3">
      <c r="A73" s="54">
        <v>60</v>
      </c>
      <c r="B73" s="82" t="s">
        <v>61</v>
      </c>
      <c r="C73" s="83" t="s">
        <v>203</v>
      </c>
      <c r="D73" s="84"/>
      <c r="E73" s="85">
        <v>4</v>
      </c>
      <c r="F73" s="85"/>
      <c r="G73" s="68"/>
      <c r="H73" s="68"/>
      <c r="I73" s="68"/>
      <c r="J73" s="68"/>
      <c r="K73" s="70"/>
      <c r="L73" s="70"/>
      <c r="M73" s="70"/>
      <c r="N73" s="70"/>
      <c r="O73" s="73"/>
      <c r="P73" s="73"/>
      <c r="Q73" s="73"/>
      <c r="R73" s="73"/>
      <c r="S73" s="81"/>
      <c r="T73" s="81">
        <v>15</v>
      </c>
      <c r="U73" s="81"/>
      <c r="V73" s="81">
        <v>1</v>
      </c>
      <c r="W73" s="75"/>
      <c r="X73" s="75"/>
      <c r="Y73" s="75"/>
      <c r="Z73" s="75"/>
      <c r="AA73" s="77"/>
      <c r="AB73" s="77"/>
      <c r="AC73" s="77"/>
      <c r="AD73" s="77"/>
      <c r="AE73" s="62">
        <v>15</v>
      </c>
      <c r="AF73" s="66">
        <v>25</v>
      </c>
      <c r="AG73" s="62">
        <f>SUM(J73,N73,R73,V73,Z73,AD73)</f>
        <v>1</v>
      </c>
    </row>
    <row r="74" spans="1:33" ht="28.8" x14ac:dyDescent="0.3">
      <c r="A74" s="54">
        <v>61</v>
      </c>
      <c r="B74" s="82" t="s">
        <v>102</v>
      </c>
      <c r="C74" s="83" t="s">
        <v>204</v>
      </c>
      <c r="D74" s="84"/>
      <c r="E74" s="85">
        <v>4</v>
      </c>
      <c r="F74" s="85"/>
      <c r="G74" s="68"/>
      <c r="H74" s="68"/>
      <c r="I74" s="68"/>
      <c r="J74" s="68"/>
      <c r="K74" s="70"/>
      <c r="L74" s="70"/>
      <c r="M74" s="70"/>
      <c r="N74" s="70"/>
      <c r="O74" s="73"/>
      <c r="P74" s="73"/>
      <c r="Q74" s="73"/>
      <c r="R74" s="73"/>
      <c r="S74" s="81">
        <v>10</v>
      </c>
      <c r="T74" s="81">
        <v>10</v>
      </c>
      <c r="U74" s="81"/>
      <c r="V74" s="81">
        <v>2</v>
      </c>
      <c r="W74" s="75"/>
      <c r="X74" s="75"/>
      <c r="Y74" s="75"/>
      <c r="Z74" s="75"/>
      <c r="AA74" s="77"/>
      <c r="AB74" s="77"/>
      <c r="AC74" s="77"/>
      <c r="AD74" s="77"/>
      <c r="AE74" s="62">
        <v>20</v>
      </c>
      <c r="AF74" s="66">
        <v>50</v>
      </c>
      <c r="AG74" s="62">
        <v>2</v>
      </c>
    </row>
    <row r="75" spans="1:33" ht="43.2" x14ac:dyDescent="0.3">
      <c r="A75" s="56">
        <v>62</v>
      </c>
      <c r="B75" s="82" t="s">
        <v>225</v>
      </c>
      <c r="C75" s="85" t="s">
        <v>205</v>
      </c>
      <c r="D75" s="85">
        <v>6</v>
      </c>
      <c r="E75" s="85" t="s">
        <v>94</v>
      </c>
      <c r="F75" s="85" t="s">
        <v>93</v>
      </c>
      <c r="G75" s="68"/>
      <c r="H75" s="68"/>
      <c r="I75" s="68"/>
      <c r="J75" s="68"/>
      <c r="K75" s="70"/>
      <c r="L75" s="70"/>
      <c r="M75" s="70"/>
      <c r="N75" s="70"/>
      <c r="O75" s="73"/>
      <c r="P75" s="73"/>
      <c r="Q75" s="73"/>
      <c r="R75" s="73"/>
      <c r="S75" s="81"/>
      <c r="T75" s="81">
        <v>30</v>
      </c>
      <c r="U75" s="81"/>
      <c r="V75" s="81">
        <v>2</v>
      </c>
      <c r="W75" s="75"/>
      <c r="X75" s="75">
        <v>30</v>
      </c>
      <c r="Y75" s="75"/>
      <c r="Z75" s="75">
        <v>2</v>
      </c>
      <c r="AA75" s="77"/>
      <c r="AB75" s="77">
        <v>30</v>
      </c>
      <c r="AC75" s="77"/>
      <c r="AD75" s="77">
        <v>3</v>
      </c>
      <c r="AE75" s="62">
        <v>90</v>
      </c>
      <c r="AF75" s="66">
        <f>25*AG75</f>
        <v>175</v>
      </c>
      <c r="AG75" s="62">
        <v>7</v>
      </c>
    </row>
    <row r="76" spans="1:33" ht="86.4" x14ac:dyDescent="0.3">
      <c r="A76" s="56">
        <v>63</v>
      </c>
      <c r="B76" s="82" t="s">
        <v>105</v>
      </c>
      <c r="C76" s="85" t="s">
        <v>206</v>
      </c>
      <c r="D76" s="84"/>
      <c r="E76" s="85">
        <v>6</v>
      </c>
      <c r="F76" s="85"/>
      <c r="G76" s="68"/>
      <c r="H76" s="68"/>
      <c r="I76" s="68"/>
      <c r="J76" s="68"/>
      <c r="K76" s="70"/>
      <c r="L76" s="70"/>
      <c r="M76" s="70"/>
      <c r="N76" s="70"/>
      <c r="O76" s="73"/>
      <c r="P76" s="73"/>
      <c r="Q76" s="73"/>
      <c r="R76" s="73"/>
      <c r="S76" s="81"/>
      <c r="T76" s="81"/>
      <c r="U76" s="81"/>
      <c r="V76" s="81"/>
      <c r="W76" s="75"/>
      <c r="X76" s="75"/>
      <c r="Y76" s="75"/>
      <c r="Z76" s="75"/>
      <c r="AA76" s="77">
        <v>20</v>
      </c>
      <c r="AB76" s="77">
        <v>30</v>
      </c>
      <c r="AC76" s="77"/>
      <c r="AD76" s="77">
        <v>3</v>
      </c>
      <c r="AE76" s="62">
        <v>50</v>
      </c>
      <c r="AF76" s="66">
        <v>75</v>
      </c>
      <c r="AG76" s="62">
        <v>3</v>
      </c>
    </row>
    <row r="77" spans="1:33" ht="72" x14ac:dyDescent="0.3">
      <c r="A77" s="54">
        <v>64</v>
      </c>
      <c r="B77" s="82" t="s">
        <v>136</v>
      </c>
      <c r="C77" s="83" t="s">
        <v>207</v>
      </c>
      <c r="D77" s="84" t="s">
        <v>57</v>
      </c>
      <c r="E77" s="85">
        <v>4</v>
      </c>
      <c r="F77" s="85"/>
      <c r="G77" s="68"/>
      <c r="H77" s="68"/>
      <c r="I77" s="68"/>
      <c r="J77" s="68"/>
      <c r="K77" s="70"/>
      <c r="L77" s="70"/>
      <c r="M77" s="70"/>
      <c r="N77" s="70"/>
      <c r="O77" s="73"/>
      <c r="P77" s="73"/>
      <c r="Q77" s="73"/>
      <c r="R77" s="73"/>
      <c r="S77" s="81"/>
      <c r="T77" s="81">
        <v>60</v>
      </c>
      <c r="U77" s="81"/>
      <c r="V77" s="81">
        <v>3</v>
      </c>
      <c r="W77" s="75"/>
      <c r="X77" s="75"/>
      <c r="Y77" s="75"/>
      <c r="Z77" s="75"/>
      <c r="AA77" s="77"/>
      <c r="AB77" s="77"/>
      <c r="AC77" s="77"/>
      <c r="AD77" s="77"/>
      <c r="AE77" s="62">
        <f>SUM(G77:I77,K77:M77,O77:Q77,S77:U77,W77:Y77,AA77:AC77)</f>
        <v>60</v>
      </c>
      <c r="AF77" s="66">
        <f>25*AG77</f>
        <v>75</v>
      </c>
      <c r="AG77" s="62">
        <f>SUM(J77,N77,R77,V77,Z77,AD77)</f>
        <v>3</v>
      </c>
    </row>
    <row r="78" spans="1:33" ht="57.6" x14ac:dyDescent="0.3">
      <c r="A78" s="54">
        <v>65</v>
      </c>
      <c r="B78" s="82" t="s">
        <v>135</v>
      </c>
      <c r="C78" s="83" t="s">
        <v>208</v>
      </c>
      <c r="D78" s="84" t="s">
        <v>57</v>
      </c>
      <c r="E78" s="85">
        <v>5</v>
      </c>
      <c r="F78" s="85"/>
      <c r="G78" s="68"/>
      <c r="H78" s="68"/>
      <c r="I78" s="68"/>
      <c r="J78" s="68"/>
      <c r="K78" s="70"/>
      <c r="L78" s="70"/>
      <c r="M78" s="70"/>
      <c r="N78" s="70"/>
      <c r="O78" s="73"/>
      <c r="P78" s="73"/>
      <c r="Q78" s="73"/>
      <c r="R78" s="73"/>
      <c r="S78" s="81"/>
      <c r="T78" s="81" t="s">
        <v>57</v>
      </c>
      <c r="U78" s="81"/>
      <c r="V78" s="81" t="s">
        <v>57</v>
      </c>
      <c r="W78" s="75"/>
      <c r="X78" s="75">
        <v>60</v>
      </c>
      <c r="Y78" s="75"/>
      <c r="Z78" s="75">
        <v>3</v>
      </c>
      <c r="AA78" s="77"/>
      <c r="AB78" s="77"/>
      <c r="AC78" s="77"/>
      <c r="AD78" s="77"/>
      <c r="AE78" s="62">
        <v>60</v>
      </c>
      <c r="AF78" s="66">
        <f>25*AG78</f>
        <v>75</v>
      </c>
      <c r="AG78" s="62">
        <f>SUM(J78,N78,R78,V78,Z78,AD78)</f>
        <v>3</v>
      </c>
    </row>
    <row r="79" spans="1:33" ht="27" customHeight="1" x14ac:dyDescent="0.3">
      <c r="A79" s="101"/>
      <c r="B79" s="101"/>
      <c r="C79" s="62"/>
      <c r="D79" s="62"/>
      <c r="E79" s="62"/>
      <c r="F79" s="62"/>
      <c r="G79" s="79">
        <f t="shared" ref="G79:AG79" si="11">SUM(G55:G78)</f>
        <v>25</v>
      </c>
      <c r="H79" s="79">
        <f t="shared" si="11"/>
        <v>0</v>
      </c>
      <c r="I79" s="79">
        <f t="shared" si="11"/>
        <v>0</v>
      </c>
      <c r="J79" s="66">
        <f t="shared" si="11"/>
        <v>2</v>
      </c>
      <c r="K79" s="79">
        <f t="shared" si="11"/>
        <v>15</v>
      </c>
      <c r="L79" s="79">
        <f t="shared" si="11"/>
        <v>60</v>
      </c>
      <c r="M79" s="79">
        <f t="shared" si="11"/>
        <v>0</v>
      </c>
      <c r="N79" s="66">
        <f t="shared" si="11"/>
        <v>5</v>
      </c>
      <c r="O79" s="79">
        <f t="shared" si="11"/>
        <v>50</v>
      </c>
      <c r="P79" s="79">
        <f t="shared" si="11"/>
        <v>105</v>
      </c>
      <c r="Q79" s="79">
        <v>20</v>
      </c>
      <c r="R79" s="66">
        <f t="shared" si="11"/>
        <v>12</v>
      </c>
      <c r="S79" s="79">
        <f t="shared" si="11"/>
        <v>40</v>
      </c>
      <c r="T79" s="79">
        <f t="shared" si="11"/>
        <v>125</v>
      </c>
      <c r="U79" s="79">
        <v>20</v>
      </c>
      <c r="V79" s="66">
        <f t="shared" si="11"/>
        <v>12</v>
      </c>
      <c r="W79" s="79">
        <f t="shared" si="11"/>
        <v>0</v>
      </c>
      <c r="X79" s="79">
        <f t="shared" si="11"/>
        <v>105</v>
      </c>
      <c r="Y79" s="79">
        <f t="shared" si="11"/>
        <v>0</v>
      </c>
      <c r="Z79" s="66">
        <f t="shared" si="11"/>
        <v>6</v>
      </c>
      <c r="AA79" s="79">
        <f t="shared" si="11"/>
        <v>20</v>
      </c>
      <c r="AB79" s="79">
        <f t="shared" si="11"/>
        <v>135</v>
      </c>
      <c r="AC79" s="79">
        <f t="shared" si="11"/>
        <v>0</v>
      </c>
      <c r="AD79" s="66">
        <f t="shared" si="11"/>
        <v>11</v>
      </c>
      <c r="AE79" s="79">
        <f t="shared" si="11"/>
        <v>720</v>
      </c>
      <c r="AF79" s="79">
        <f t="shared" si="11"/>
        <v>1200</v>
      </c>
      <c r="AG79" s="66">
        <f t="shared" si="11"/>
        <v>48</v>
      </c>
    </row>
    <row r="80" spans="1:33" x14ac:dyDescent="0.3">
      <c r="A80" s="99" t="s">
        <v>109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1:939" ht="28.8" x14ac:dyDescent="0.3">
      <c r="A81" s="54">
        <v>41</v>
      </c>
      <c r="B81" s="57" t="s">
        <v>91</v>
      </c>
      <c r="C81" s="53" t="s">
        <v>209</v>
      </c>
      <c r="D81" s="62"/>
      <c r="E81" s="62">
        <v>3</v>
      </c>
      <c r="F81" s="87">
        <v>3</v>
      </c>
      <c r="G81" s="68"/>
      <c r="H81" s="68"/>
      <c r="I81" s="68"/>
      <c r="J81" s="68"/>
      <c r="K81" s="70"/>
      <c r="L81" s="70"/>
      <c r="M81" s="70"/>
      <c r="N81" s="70"/>
      <c r="O81" s="73">
        <v>15</v>
      </c>
      <c r="P81" s="73">
        <v>30</v>
      </c>
      <c r="Q81" s="73"/>
      <c r="R81" s="73">
        <v>2</v>
      </c>
      <c r="S81" s="81"/>
      <c r="T81" s="81"/>
      <c r="U81" s="81"/>
      <c r="V81" s="81"/>
      <c r="W81" s="75"/>
      <c r="X81" s="75"/>
      <c r="Y81" s="75"/>
      <c r="Z81" s="75"/>
      <c r="AA81" s="77"/>
      <c r="AB81" s="77"/>
      <c r="AC81" s="77"/>
      <c r="AD81" s="77"/>
      <c r="AE81" s="62">
        <f>SUM(G81:I81,K81:M81,O81:Q81,S81:U81,W81:Y81,AA81:AC81)</f>
        <v>45</v>
      </c>
      <c r="AF81" s="66">
        <f t="shared" ref="AF81:AF91" si="12">25*AG81</f>
        <v>50</v>
      </c>
      <c r="AG81" s="66">
        <f>SUM(J81,N81,R81,V81,Z81,AD81)</f>
        <v>2</v>
      </c>
    </row>
    <row r="82" spans="1:939" s="44" customFormat="1" ht="45" customHeight="1" x14ac:dyDescent="0.3">
      <c r="A82" s="54">
        <v>42</v>
      </c>
      <c r="B82" s="57" t="s">
        <v>80</v>
      </c>
      <c r="C82" s="53" t="s">
        <v>210</v>
      </c>
      <c r="D82" s="87">
        <v>2</v>
      </c>
      <c r="E82" s="87">
        <v>2</v>
      </c>
      <c r="F82" s="87"/>
      <c r="G82" s="68"/>
      <c r="H82" s="68"/>
      <c r="I82" s="68"/>
      <c r="J82" s="68"/>
      <c r="K82" s="70">
        <v>15</v>
      </c>
      <c r="L82" s="70">
        <v>30</v>
      </c>
      <c r="M82" s="70"/>
      <c r="N82" s="70">
        <v>3</v>
      </c>
      <c r="O82" s="73"/>
      <c r="P82" s="73"/>
      <c r="Q82" s="73"/>
      <c r="R82" s="73"/>
      <c r="S82" s="81"/>
      <c r="T82" s="81"/>
      <c r="U82" s="81"/>
      <c r="V82" s="81"/>
      <c r="W82" s="75"/>
      <c r="X82" s="75"/>
      <c r="Y82" s="75"/>
      <c r="Z82" s="75"/>
      <c r="AA82" s="77"/>
      <c r="AB82" s="77"/>
      <c r="AC82" s="77"/>
      <c r="AD82" s="77"/>
      <c r="AE82" s="62">
        <f t="shared" ref="AE82:AE96" si="13">SUM(G82:I82,K82:M82,O82:Q82,S82:U82,W82:Y82,AA82:AC82)</f>
        <v>45</v>
      </c>
      <c r="AF82" s="66">
        <f t="shared" si="12"/>
        <v>75</v>
      </c>
      <c r="AG82" s="66">
        <f t="shared" ref="AG82:AG96" si="14">SUM(J82,N82,R82,V82,Z82,AD82)</f>
        <v>3</v>
      </c>
    </row>
    <row r="83" spans="1:939" ht="28.8" x14ac:dyDescent="0.3">
      <c r="A83" s="54">
        <v>44</v>
      </c>
      <c r="B83" s="57" t="s">
        <v>85</v>
      </c>
      <c r="C83" s="53" t="s">
        <v>211</v>
      </c>
      <c r="D83" s="62"/>
      <c r="E83" s="62">
        <v>3</v>
      </c>
      <c r="F83" s="87"/>
      <c r="G83" s="68"/>
      <c r="H83" s="68"/>
      <c r="I83" s="68"/>
      <c r="J83" s="68"/>
      <c r="K83" s="70"/>
      <c r="L83" s="70"/>
      <c r="M83" s="70"/>
      <c r="N83" s="70"/>
      <c r="O83" s="73">
        <v>15</v>
      </c>
      <c r="P83" s="73"/>
      <c r="Q83" s="73"/>
      <c r="R83" s="73">
        <v>2</v>
      </c>
      <c r="S83" s="81"/>
      <c r="T83" s="81"/>
      <c r="U83" s="81"/>
      <c r="V83" s="81"/>
      <c r="W83" s="75"/>
      <c r="X83" s="75"/>
      <c r="Y83" s="75"/>
      <c r="Z83" s="75"/>
      <c r="AA83" s="77"/>
      <c r="AB83" s="77"/>
      <c r="AC83" s="77"/>
      <c r="AD83" s="77"/>
      <c r="AE83" s="62">
        <f t="shared" si="13"/>
        <v>15</v>
      </c>
      <c r="AF83" s="66">
        <f t="shared" si="12"/>
        <v>50</v>
      </c>
      <c r="AG83" s="66">
        <f t="shared" si="14"/>
        <v>2</v>
      </c>
    </row>
    <row r="84" spans="1:939" s="44" customFormat="1" ht="28.8" x14ac:dyDescent="0.3">
      <c r="A84" s="54">
        <v>45</v>
      </c>
      <c r="B84" s="57" t="s">
        <v>84</v>
      </c>
      <c r="C84" s="53" t="s">
        <v>212</v>
      </c>
      <c r="D84" s="62" t="s">
        <v>57</v>
      </c>
      <c r="E84" s="87">
        <v>3</v>
      </c>
      <c r="F84" s="87"/>
      <c r="G84" s="68"/>
      <c r="H84" s="68"/>
      <c r="I84" s="68"/>
      <c r="J84" s="68"/>
      <c r="K84" s="70"/>
      <c r="L84" s="70"/>
      <c r="M84" s="70"/>
      <c r="N84" s="70"/>
      <c r="O84" s="73">
        <v>15</v>
      </c>
      <c r="P84" s="73"/>
      <c r="Q84" s="73"/>
      <c r="R84" s="73">
        <v>2</v>
      </c>
      <c r="S84" s="81"/>
      <c r="T84" s="81"/>
      <c r="U84" s="81"/>
      <c r="V84" s="81"/>
      <c r="W84" s="75"/>
      <c r="X84" s="75"/>
      <c r="Y84" s="75"/>
      <c r="Z84" s="75"/>
      <c r="AA84" s="77"/>
      <c r="AB84" s="77"/>
      <c r="AC84" s="77"/>
      <c r="AD84" s="77"/>
      <c r="AE84" s="62">
        <f t="shared" si="13"/>
        <v>15</v>
      </c>
      <c r="AF84" s="66">
        <f t="shared" si="12"/>
        <v>50</v>
      </c>
      <c r="AG84" s="66">
        <f t="shared" si="14"/>
        <v>2</v>
      </c>
    </row>
    <row r="85" spans="1:939" x14ac:dyDescent="0.3">
      <c r="A85" s="54">
        <v>46</v>
      </c>
      <c r="B85" s="57" t="s">
        <v>82</v>
      </c>
      <c r="C85" s="53" t="s">
        <v>214</v>
      </c>
      <c r="D85" s="62"/>
      <c r="E85" s="87">
        <v>3.4</v>
      </c>
      <c r="F85" s="87" t="s">
        <v>116</v>
      </c>
      <c r="G85" s="68"/>
      <c r="H85" s="68"/>
      <c r="I85" s="68"/>
      <c r="J85" s="68"/>
      <c r="K85" s="70"/>
      <c r="L85" s="70"/>
      <c r="M85" s="70"/>
      <c r="N85" s="70"/>
      <c r="O85" s="73">
        <v>15</v>
      </c>
      <c r="P85" s="73">
        <v>30</v>
      </c>
      <c r="Q85" s="73"/>
      <c r="R85" s="73">
        <v>3</v>
      </c>
      <c r="S85" s="81">
        <v>15</v>
      </c>
      <c r="T85" s="81">
        <v>30</v>
      </c>
      <c r="U85" s="81"/>
      <c r="V85" s="81">
        <v>3</v>
      </c>
      <c r="W85" s="75"/>
      <c r="X85" s="75"/>
      <c r="Y85" s="75"/>
      <c r="Z85" s="75"/>
      <c r="AA85" s="77"/>
      <c r="AB85" s="77"/>
      <c r="AC85" s="77"/>
      <c r="AD85" s="77"/>
      <c r="AE85" s="62">
        <f t="shared" si="13"/>
        <v>90</v>
      </c>
      <c r="AF85" s="66">
        <f t="shared" si="12"/>
        <v>150</v>
      </c>
      <c r="AG85" s="66">
        <f t="shared" si="14"/>
        <v>6</v>
      </c>
    </row>
    <row r="86" spans="1:939" ht="42" customHeight="1" x14ac:dyDescent="0.3">
      <c r="A86" s="54">
        <v>47</v>
      </c>
      <c r="B86" s="57" t="s">
        <v>81</v>
      </c>
      <c r="C86" s="53" t="s">
        <v>213</v>
      </c>
      <c r="D86" s="62"/>
      <c r="E86" s="87">
        <v>4.5</v>
      </c>
      <c r="F86" s="87">
        <v>4</v>
      </c>
      <c r="G86" s="68"/>
      <c r="H86" s="68"/>
      <c r="I86" s="68"/>
      <c r="J86" s="68"/>
      <c r="K86" s="70"/>
      <c r="L86" s="70"/>
      <c r="M86" s="70"/>
      <c r="N86" s="70"/>
      <c r="O86" s="73"/>
      <c r="P86" s="73"/>
      <c r="Q86" s="73"/>
      <c r="R86" s="73"/>
      <c r="S86" s="81">
        <v>15</v>
      </c>
      <c r="T86" s="81">
        <v>30</v>
      </c>
      <c r="U86" s="81"/>
      <c r="V86" s="81">
        <v>3</v>
      </c>
      <c r="W86" s="75"/>
      <c r="X86" s="75">
        <v>30</v>
      </c>
      <c r="Y86" s="75"/>
      <c r="Z86" s="75">
        <v>3</v>
      </c>
      <c r="AA86" s="77"/>
      <c r="AB86" s="77"/>
      <c r="AC86" s="77"/>
      <c r="AD86" s="77"/>
      <c r="AE86" s="62">
        <f t="shared" si="13"/>
        <v>75</v>
      </c>
      <c r="AF86" s="66">
        <f t="shared" si="12"/>
        <v>150</v>
      </c>
      <c r="AG86" s="66">
        <f t="shared" si="14"/>
        <v>6</v>
      </c>
    </row>
    <row r="87" spans="1:939" ht="30.6" customHeight="1" x14ac:dyDescent="0.3">
      <c r="A87" s="54">
        <v>48</v>
      </c>
      <c r="B87" s="57" t="s">
        <v>139</v>
      </c>
      <c r="C87" s="53" t="s">
        <v>215</v>
      </c>
      <c r="D87" s="62"/>
      <c r="E87" s="87">
        <v>6</v>
      </c>
      <c r="F87" s="87"/>
      <c r="G87" s="68"/>
      <c r="H87" s="68"/>
      <c r="I87" s="68"/>
      <c r="J87" s="68"/>
      <c r="K87" s="70"/>
      <c r="L87" s="70"/>
      <c r="M87" s="70"/>
      <c r="N87" s="70"/>
      <c r="O87" s="73"/>
      <c r="P87" s="73"/>
      <c r="Q87" s="73"/>
      <c r="R87" s="73"/>
      <c r="S87" s="81"/>
      <c r="T87" s="81"/>
      <c r="U87" s="81"/>
      <c r="V87" s="81"/>
      <c r="W87" s="75"/>
      <c r="X87" s="75"/>
      <c r="Y87" s="75"/>
      <c r="Z87" s="75"/>
      <c r="AA87" s="77"/>
      <c r="AB87" s="77">
        <v>30</v>
      </c>
      <c r="AC87" s="77"/>
      <c r="AD87" s="77">
        <v>2</v>
      </c>
      <c r="AE87" s="62">
        <v>30</v>
      </c>
      <c r="AF87" s="66">
        <v>50</v>
      </c>
      <c r="AG87" s="66">
        <v>2</v>
      </c>
    </row>
    <row r="88" spans="1:939" ht="30.6" customHeight="1" x14ac:dyDescent="0.3">
      <c r="A88" s="54">
        <v>49</v>
      </c>
      <c r="B88" s="57" t="s">
        <v>83</v>
      </c>
      <c r="C88" s="53" t="s">
        <v>216</v>
      </c>
      <c r="D88" s="62"/>
      <c r="E88" s="87">
        <v>4</v>
      </c>
      <c r="F88" s="87"/>
      <c r="G88" s="68"/>
      <c r="H88" s="68"/>
      <c r="I88" s="68"/>
      <c r="J88" s="68"/>
      <c r="K88" s="70"/>
      <c r="L88" s="70"/>
      <c r="M88" s="70"/>
      <c r="N88" s="70"/>
      <c r="O88" s="73"/>
      <c r="P88" s="73"/>
      <c r="Q88" s="73"/>
      <c r="R88" s="73"/>
      <c r="S88" s="81"/>
      <c r="T88" s="81">
        <v>30</v>
      </c>
      <c r="U88" s="81"/>
      <c r="V88" s="81">
        <v>2</v>
      </c>
      <c r="W88" s="75"/>
      <c r="X88" s="75"/>
      <c r="Y88" s="75"/>
      <c r="Z88" s="75"/>
      <c r="AA88" s="77"/>
      <c r="AB88" s="77"/>
      <c r="AC88" s="77"/>
      <c r="AD88" s="77"/>
      <c r="AE88" s="62">
        <f t="shared" si="13"/>
        <v>30</v>
      </c>
      <c r="AF88" s="66">
        <f t="shared" si="12"/>
        <v>50</v>
      </c>
      <c r="AG88" s="66">
        <f t="shared" si="14"/>
        <v>2</v>
      </c>
    </row>
    <row r="89" spans="1:939" ht="31.5" customHeight="1" x14ac:dyDescent="0.3">
      <c r="A89" s="54">
        <v>50</v>
      </c>
      <c r="B89" s="65" t="s">
        <v>92</v>
      </c>
      <c r="C89" s="53" t="s">
        <v>217</v>
      </c>
      <c r="D89" s="62"/>
      <c r="E89" s="87">
        <v>3</v>
      </c>
      <c r="F89" s="87"/>
      <c r="G89" s="68"/>
      <c r="H89" s="68"/>
      <c r="I89" s="68"/>
      <c r="J89" s="68"/>
      <c r="K89" s="70"/>
      <c r="L89" s="70"/>
      <c r="M89" s="70"/>
      <c r="N89" s="70"/>
      <c r="O89" s="73"/>
      <c r="P89" s="73">
        <v>15</v>
      </c>
      <c r="Q89" s="73"/>
      <c r="R89" s="73">
        <v>1</v>
      </c>
      <c r="S89" s="81"/>
      <c r="T89" s="81"/>
      <c r="U89" s="81"/>
      <c r="V89" s="81"/>
      <c r="W89" s="75"/>
      <c r="X89" s="75"/>
      <c r="Y89" s="75"/>
      <c r="Z89" s="75"/>
      <c r="AA89" s="77"/>
      <c r="AB89" s="77"/>
      <c r="AC89" s="77"/>
      <c r="AD89" s="77"/>
      <c r="AE89" s="62">
        <f t="shared" si="13"/>
        <v>15</v>
      </c>
      <c r="AF89" s="66">
        <v>25</v>
      </c>
      <c r="AG89" s="66">
        <f t="shared" si="14"/>
        <v>1</v>
      </c>
    </row>
    <row r="90" spans="1:939" ht="33" customHeight="1" x14ac:dyDescent="0.3">
      <c r="A90" s="54">
        <v>51</v>
      </c>
      <c r="B90" s="65" t="s">
        <v>87</v>
      </c>
      <c r="C90" s="53" t="s">
        <v>218</v>
      </c>
      <c r="D90" s="62"/>
      <c r="E90" s="87">
        <v>4</v>
      </c>
      <c r="F90" s="87"/>
      <c r="G90" s="68"/>
      <c r="H90" s="68"/>
      <c r="I90" s="68"/>
      <c r="J90" s="68"/>
      <c r="K90" s="70"/>
      <c r="L90" s="70"/>
      <c r="M90" s="70"/>
      <c r="N90" s="70"/>
      <c r="O90" s="73"/>
      <c r="P90" s="73"/>
      <c r="Q90" s="73"/>
      <c r="R90" s="73"/>
      <c r="S90" s="81"/>
      <c r="T90" s="81">
        <v>30</v>
      </c>
      <c r="U90" s="81"/>
      <c r="V90" s="81">
        <v>2</v>
      </c>
      <c r="W90" s="75"/>
      <c r="X90" s="75"/>
      <c r="Y90" s="75"/>
      <c r="Z90" s="75"/>
      <c r="AA90" s="77"/>
      <c r="AB90" s="77"/>
      <c r="AC90" s="77"/>
      <c r="AD90" s="77"/>
      <c r="AE90" s="62">
        <f t="shared" si="13"/>
        <v>30</v>
      </c>
      <c r="AF90" s="66">
        <f t="shared" si="12"/>
        <v>50</v>
      </c>
      <c r="AG90" s="66">
        <f t="shared" si="14"/>
        <v>2</v>
      </c>
    </row>
    <row r="91" spans="1:939" ht="25.8" customHeight="1" x14ac:dyDescent="0.3">
      <c r="A91" s="54">
        <v>52</v>
      </c>
      <c r="B91" s="65" t="s">
        <v>138</v>
      </c>
      <c r="C91" s="53" t="s">
        <v>219</v>
      </c>
      <c r="D91" s="62"/>
      <c r="E91" s="87">
        <v>5</v>
      </c>
      <c r="F91" s="87"/>
      <c r="G91" s="68"/>
      <c r="H91" s="68"/>
      <c r="I91" s="68"/>
      <c r="J91" s="68"/>
      <c r="K91" s="70"/>
      <c r="L91" s="70"/>
      <c r="M91" s="70"/>
      <c r="N91" s="70"/>
      <c r="O91" s="73"/>
      <c r="P91" s="73"/>
      <c r="Q91" s="73"/>
      <c r="R91" s="73"/>
      <c r="S91" s="81"/>
      <c r="T91" s="81"/>
      <c r="U91" s="81"/>
      <c r="V91" s="81"/>
      <c r="W91" s="75"/>
      <c r="X91" s="75">
        <v>30</v>
      </c>
      <c r="Y91" s="75"/>
      <c r="Z91" s="75">
        <v>2</v>
      </c>
      <c r="AA91" s="77"/>
      <c r="AB91" s="77"/>
      <c r="AC91" s="77"/>
      <c r="AD91" s="77"/>
      <c r="AE91" s="62">
        <f t="shared" si="13"/>
        <v>30</v>
      </c>
      <c r="AF91" s="66">
        <f t="shared" si="12"/>
        <v>50</v>
      </c>
      <c r="AG91" s="66">
        <f t="shared" si="14"/>
        <v>2</v>
      </c>
    </row>
    <row r="92" spans="1:939" ht="28.8" x14ac:dyDescent="0.3">
      <c r="A92" s="54">
        <v>53</v>
      </c>
      <c r="B92" s="57" t="s">
        <v>63</v>
      </c>
      <c r="C92" s="53" t="s">
        <v>220</v>
      </c>
      <c r="D92" s="62"/>
      <c r="E92" s="87">
        <v>6</v>
      </c>
      <c r="F92" s="87"/>
      <c r="G92" s="68"/>
      <c r="H92" s="68"/>
      <c r="I92" s="68"/>
      <c r="J92" s="68"/>
      <c r="K92" s="70"/>
      <c r="L92" s="70"/>
      <c r="M92" s="70"/>
      <c r="N92" s="70"/>
      <c r="O92" s="73"/>
      <c r="P92" s="73"/>
      <c r="Q92" s="73"/>
      <c r="R92" s="73"/>
      <c r="S92" s="81"/>
      <c r="T92" s="81"/>
      <c r="U92" s="81"/>
      <c r="V92" s="81"/>
      <c r="W92" s="75"/>
      <c r="X92" s="75"/>
      <c r="Y92" s="75"/>
      <c r="Z92" s="75"/>
      <c r="AA92" s="77">
        <v>30</v>
      </c>
      <c r="AB92" s="77"/>
      <c r="AC92" s="77"/>
      <c r="AD92" s="77">
        <v>2</v>
      </c>
      <c r="AE92" s="62">
        <f t="shared" si="13"/>
        <v>30</v>
      </c>
      <c r="AF92" s="66">
        <f t="shared" ref="AF92:AF94" si="15">25*AG92</f>
        <v>50</v>
      </c>
      <c r="AG92" s="66">
        <f t="shared" si="14"/>
        <v>2</v>
      </c>
    </row>
    <row r="93" spans="1:939" ht="28.8" x14ac:dyDescent="0.3">
      <c r="A93" s="54">
        <v>54</v>
      </c>
      <c r="B93" s="57" t="s">
        <v>86</v>
      </c>
      <c r="C93" s="53" t="s">
        <v>221</v>
      </c>
      <c r="D93" s="62"/>
      <c r="E93" s="87">
        <v>3</v>
      </c>
      <c r="F93" s="87"/>
      <c r="G93" s="68"/>
      <c r="H93" s="68"/>
      <c r="I93" s="68"/>
      <c r="J93" s="68"/>
      <c r="K93" s="70"/>
      <c r="L93" s="70"/>
      <c r="M93" s="70"/>
      <c r="N93" s="70"/>
      <c r="O93" s="73"/>
      <c r="P93" s="73">
        <v>30</v>
      </c>
      <c r="Q93" s="73"/>
      <c r="R93" s="73">
        <v>2</v>
      </c>
      <c r="S93" s="81"/>
      <c r="T93" s="81"/>
      <c r="U93" s="81"/>
      <c r="V93" s="81"/>
      <c r="W93" s="75"/>
      <c r="X93" s="75"/>
      <c r="Y93" s="75"/>
      <c r="Z93" s="75"/>
      <c r="AA93" s="77"/>
      <c r="AB93" s="77"/>
      <c r="AC93" s="77"/>
      <c r="AD93" s="77"/>
      <c r="AE93" s="62">
        <f t="shared" si="13"/>
        <v>30</v>
      </c>
      <c r="AF93" s="66">
        <f t="shared" si="15"/>
        <v>50</v>
      </c>
      <c r="AG93" s="66">
        <f t="shared" si="14"/>
        <v>2</v>
      </c>
    </row>
    <row r="94" spans="1:939" ht="28.8" x14ac:dyDescent="0.3">
      <c r="A94" s="54">
        <v>55</v>
      </c>
      <c r="B94" s="57" t="s">
        <v>114</v>
      </c>
      <c r="C94" s="53" t="s">
        <v>222</v>
      </c>
      <c r="D94" s="62"/>
      <c r="E94" s="87" t="s">
        <v>142</v>
      </c>
      <c r="F94" s="87"/>
      <c r="G94" s="68"/>
      <c r="H94" s="68">
        <v>30</v>
      </c>
      <c r="I94" s="68"/>
      <c r="J94" s="68">
        <v>2</v>
      </c>
      <c r="K94" s="70"/>
      <c r="L94" s="70">
        <v>30</v>
      </c>
      <c r="M94" s="70"/>
      <c r="N94" s="70">
        <v>2</v>
      </c>
      <c r="O94" s="73"/>
      <c r="P94" s="73"/>
      <c r="Q94" s="73"/>
      <c r="R94" s="73"/>
      <c r="S94" s="81"/>
      <c r="T94" s="81"/>
      <c r="U94" s="81"/>
      <c r="V94" s="81"/>
      <c r="W94" s="75"/>
      <c r="X94" s="75"/>
      <c r="Y94" s="75"/>
      <c r="Z94" s="75"/>
      <c r="AA94" s="77"/>
      <c r="AB94" s="77"/>
      <c r="AC94" s="77"/>
      <c r="AD94" s="77"/>
      <c r="AE94" s="62">
        <f t="shared" si="13"/>
        <v>60</v>
      </c>
      <c r="AF94" s="66">
        <f t="shared" si="15"/>
        <v>100</v>
      </c>
      <c r="AG94" s="66">
        <f t="shared" si="14"/>
        <v>4</v>
      </c>
    </row>
    <row r="95" spans="1:939" ht="31.5" customHeight="1" x14ac:dyDescent="0.3">
      <c r="A95" s="54">
        <v>56</v>
      </c>
      <c r="B95" s="65" t="s">
        <v>88</v>
      </c>
      <c r="C95" s="53" t="s">
        <v>223</v>
      </c>
      <c r="D95" s="62"/>
      <c r="E95" s="87">
        <v>4</v>
      </c>
      <c r="F95" s="87"/>
      <c r="G95" s="68"/>
      <c r="H95" s="68"/>
      <c r="I95" s="68"/>
      <c r="J95" s="68"/>
      <c r="K95" s="70"/>
      <c r="L95" s="70"/>
      <c r="M95" s="70"/>
      <c r="N95" s="70"/>
      <c r="O95" s="73"/>
      <c r="P95" s="73"/>
      <c r="Q95" s="73"/>
      <c r="R95" s="73"/>
      <c r="S95" s="81"/>
      <c r="T95" s="81">
        <v>30</v>
      </c>
      <c r="U95" s="81"/>
      <c r="V95" s="81">
        <v>2</v>
      </c>
      <c r="W95" s="75"/>
      <c r="X95" s="75"/>
      <c r="Y95" s="75"/>
      <c r="Z95" s="75"/>
      <c r="AA95" s="77"/>
      <c r="AB95" s="77" t="s">
        <v>57</v>
      </c>
      <c r="AC95" s="77"/>
      <c r="AD95" s="77" t="s">
        <v>57</v>
      </c>
      <c r="AE95" s="62">
        <f t="shared" si="13"/>
        <v>30</v>
      </c>
      <c r="AF95" s="66">
        <f>25*AG95</f>
        <v>50</v>
      </c>
      <c r="AG95" s="66">
        <f t="shared" si="14"/>
        <v>2</v>
      </c>
    </row>
    <row r="96" spans="1:939" s="46" customFormat="1" ht="43.2" x14ac:dyDescent="0.3">
      <c r="A96" s="54">
        <v>57</v>
      </c>
      <c r="B96" s="57" t="s">
        <v>95</v>
      </c>
      <c r="C96" s="53" t="s">
        <v>224</v>
      </c>
      <c r="D96" s="62"/>
      <c r="E96" s="87">
        <v>6</v>
      </c>
      <c r="F96" s="87"/>
      <c r="G96" s="68"/>
      <c r="H96" s="68"/>
      <c r="I96" s="68"/>
      <c r="J96" s="68"/>
      <c r="K96" s="70"/>
      <c r="L96" s="70"/>
      <c r="M96" s="70"/>
      <c r="N96" s="70"/>
      <c r="O96" s="73"/>
      <c r="P96" s="73"/>
      <c r="Q96" s="73"/>
      <c r="R96" s="73"/>
      <c r="S96" s="81"/>
      <c r="T96" s="81"/>
      <c r="U96" s="81"/>
      <c r="V96" s="81"/>
      <c r="W96" s="75"/>
      <c r="X96" s="75"/>
      <c r="Y96" s="75"/>
      <c r="Z96" s="75"/>
      <c r="AA96" s="77"/>
      <c r="AB96" s="77">
        <v>150</v>
      </c>
      <c r="AC96" s="77"/>
      <c r="AD96" s="77">
        <v>8</v>
      </c>
      <c r="AE96" s="62">
        <f t="shared" si="13"/>
        <v>150</v>
      </c>
      <c r="AF96" s="66">
        <f>25*AG96</f>
        <v>200</v>
      </c>
      <c r="AG96" s="66">
        <f t="shared" si="14"/>
        <v>8</v>
      </c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  <c r="IU96" s="88"/>
      <c r="IV96" s="88"/>
      <c r="IW96" s="88"/>
      <c r="IX96" s="88"/>
      <c r="IY96" s="88"/>
      <c r="IZ96" s="88"/>
      <c r="JA96" s="88"/>
      <c r="JB96" s="88"/>
      <c r="JC96" s="88"/>
      <c r="JD96" s="88"/>
      <c r="JE96" s="88"/>
      <c r="JF96" s="88"/>
      <c r="JG96" s="88"/>
      <c r="JH96" s="88"/>
      <c r="JI96" s="88"/>
      <c r="JJ96" s="88"/>
      <c r="JK96" s="88"/>
      <c r="JL96" s="88"/>
      <c r="JM96" s="88"/>
      <c r="JN96" s="88"/>
      <c r="JO96" s="88"/>
      <c r="JP96" s="88"/>
      <c r="JQ96" s="88"/>
      <c r="JR96" s="88"/>
      <c r="JS96" s="88"/>
      <c r="JT96" s="88"/>
      <c r="JU96" s="88"/>
      <c r="JV96" s="88"/>
      <c r="JW96" s="88"/>
      <c r="JX96" s="88"/>
      <c r="JY96" s="88"/>
      <c r="JZ96" s="88"/>
      <c r="KA96" s="88"/>
      <c r="KB96" s="88"/>
      <c r="KC96" s="88"/>
      <c r="KD96" s="88"/>
      <c r="KE96" s="88"/>
      <c r="KF96" s="88"/>
      <c r="KG96" s="88"/>
      <c r="KH96" s="88"/>
      <c r="KI96" s="88"/>
      <c r="KJ96" s="88"/>
      <c r="KK96" s="88"/>
      <c r="KL96" s="88"/>
      <c r="KM96" s="88"/>
      <c r="KN96" s="88"/>
      <c r="KO96" s="88"/>
      <c r="KP96" s="88"/>
      <c r="KQ96" s="88"/>
      <c r="KR96" s="88"/>
      <c r="KS96" s="88"/>
      <c r="KT96" s="88"/>
      <c r="KU96" s="88"/>
      <c r="KV96" s="88"/>
      <c r="KW96" s="88"/>
      <c r="KX96" s="88"/>
      <c r="KY96" s="88"/>
      <c r="KZ96" s="88"/>
      <c r="LA96" s="88"/>
      <c r="LB96" s="88"/>
      <c r="LC96" s="88"/>
      <c r="LD96" s="88"/>
      <c r="LE96" s="88"/>
      <c r="LF96" s="88"/>
      <c r="LG96" s="88"/>
      <c r="LH96" s="88"/>
      <c r="LI96" s="88"/>
      <c r="LJ96" s="88"/>
      <c r="LK96" s="88"/>
      <c r="LL96" s="88"/>
      <c r="LM96" s="88"/>
      <c r="LN96" s="88"/>
      <c r="LO96" s="88"/>
      <c r="LP96" s="88"/>
      <c r="LQ96" s="88"/>
      <c r="LR96" s="88"/>
      <c r="LS96" s="88"/>
      <c r="LT96" s="88"/>
      <c r="LU96" s="88"/>
      <c r="LV96" s="88"/>
      <c r="LW96" s="88"/>
      <c r="LX96" s="88"/>
      <c r="LY96" s="88"/>
      <c r="LZ96" s="88"/>
      <c r="MA96" s="88"/>
      <c r="MB96" s="88"/>
      <c r="MC96" s="88"/>
      <c r="MD96" s="88"/>
      <c r="ME96" s="88"/>
      <c r="MF96" s="88"/>
      <c r="MG96" s="88"/>
      <c r="MH96" s="88"/>
      <c r="MI96" s="88"/>
      <c r="MJ96" s="88"/>
      <c r="MK96" s="88"/>
      <c r="ML96" s="88"/>
      <c r="MM96" s="88"/>
      <c r="MN96" s="88"/>
      <c r="MO96" s="88"/>
      <c r="MP96" s="88"/>
      <c r="MQ96" s="88"/>
      <c r="MR96" s="88"/>
      <c r="MS96" s="88"/>
      <c r="MT96" s="88"/>
      <c r="MU96" s="88"/>
      <c r="MV96" s="88"/>
      <c r="MW96" s="88"/>
      <c r="MX96" s="88"/>
      <c r="MY96" s="88"/>
      <c r="MZ96" s="88"/>
      <c r="NA96" s="88"/>
      <c r="NB96" s="88"/>
      <c r="NC96" s="88"/>
      <c r="ND96" s="88"/>
      <c r="NE96" s="88"/>
      <c r="NF96" s="88"/>
      <c r="NG96" s="88"/>
      <c r="NH96" s="88"/>
      <c r="NI96" s="88"/>
      <c r="NJ96" s="88"/>
      <c r="NK96" s="88"/>
      <c r="NL96" s="88"/>
      <c r="NM96" s="88"/>
      <c r="NN96" s="88"/>
      <c r="NO96" s="88"/>
      <c r="NP96" s="88"/>
      <c r="NQ96" s="88"/>
      <c r="NR96" s="88"/>
      <c r="NS96" s="88"/>
      <c r="NT96" s="88"/>
      <c r="NU96" s="88"/>
      <c r="NV96" s="88"/>
      <c r="NW96" s="88"/>
      <c r="NX96" s="88"/>
      <c r="NY96" s="88"/>
      <c r="NZ96" s="88"/>
      <c r="OA96" s="88"/>
      <c r="OB96" s="88"/>
      <c r="OC96" s="88"/>
      <c r="OD96" s="88"/>
      <c r="OE96" s="88"/>
      <c r="OF96" s="88"/>
      <c r="OG96" s="88"/>
      <c r="OH96" s="88"/>
      <c r="OI96" s="88"/>
      <c r="OJ96" s="88"/>
      <c r="OK96" s="88"/>
      <c r="OL96" s="88"/>
      <c r="OM96" s="88"/>
      <c r="ON96" s="88"/>
      <c r="OO96" s="88"/>
      <c r="OP96" s="88"/>
      <c r="OQ96" s="88"/>
      <c r="OR96" s="88"/>
      <c r="OS96" s="88"/>
      <c r="OT96" s="88"/>
      <c r="OU96" s="88"/>
      <c r="OV96" s="88"/>
      <c r="OW96" s="88"/>
      <c r="OX96" s="88"/>
      <c r="OY96" s="88"/>
      <c r="OZ96" s="88"/>
      <c r="PA96" s="88"/>
      <c r="PB96" s="88"/>
      <c r="PC96" s="88"/>
      <c r="PD96" s="88"/>
      <c r="PE96" s="88"/>
      <c r="PF96" s="88"/>
      <c r="PG96" s="88"/>
      <c r="PH96" s="88"/>
      <c r="PI96" s="88"/>
      <c r="PJ96" s="88"/>
      <c r="PK96" s="88"/>
      <c r="PL96" s="88"/>
      <c r="PM96" s="88"/>
      <c r="PN96" s="88"/>
      <c r="PO96" s="88"/>
      <c r="PP96" s="88"/>
      <c r="PQ96" s="88"/>
      <c r="PR96" s="88"/>
      <c r="PS96" s="88"/>
      <c r="PT96" s="88"/>
      <c r="PU96" s="88"/>
      <c r="PV96" s="88"/>
      <c r="PW96" s="88"/>
      <c r="PX96" s="88"/>
      <c r="PY96" s="88"/>
      <c r="PZ96" s="88"/>
      <c r="QA96" s="88"/>
      <c r="QB96" s="88"/>
      <c r="QC96" s="88"/>
      <c r="QD96" s="88"/>
      <c r="QE96" s="88"/>
      <c r="QF96" s="88"/>
      <c r="QG96" s="88"/>
      <c r="QH96" s="88"/>
      <c r="QI96" s="88"/>
      <c r="QJ96" s="88"/>
      <c r="QK96" s="88"/>
      <c r="QL96" s="88"/>
      <c r="QM96" s="88"/>
      <c r="QN96" s="88"/>
      <c r="QO96" s="88"/>
      <c r="QP96" s="88"/>
      <c r="QQ96" s="88"/>
      <c r="QR96" s="88"/>
      <c r="QS96" s="88"/>
      <c r="QT96" s="88"/>
      <c r="QU96" s="88"/>
      <c r="QV96" s="88"/>
      <c r="QW96" s="88"/>
      <c r="QX96" s="88"/>
      <c r="QY96" s="88"/>
      <c r="QZ96" s="88"/>
      <c r="RA96" s="88"/>
      <c r="RB96" s="88"/>
      <c r="RC96" s="88"/>
      <c r="RD96" s="88"/>
      <c r="RE96" s="88"/>
      <c r="RF96" s="88"/>
      <c r="RG96" s="88"/>
      <c r="RH96" s="88"/>
      <c r="RI96" s="88"/>
      <c r="RJ96" s="88"/>
      <c r="RK96" s="88"/>
      <c r="RL96" s="88"/>
      <c r="RM96" s="88"/>
      <c r="RN96" s="88"/>
      <c r="RO96" s="88"/>
      <c r="RP96" s="88"/>
      <c r="RQ96" s="88"/>
      <c r="RR96" s="88"/>
      <c r="RS96" s="88"/>
      <c r="RT96" s="88"/>
      <c r="RU96" s="88"/>
      <c r="RV96" s="88"/>
      <c r="RW96" s="88"/>
      <c r="RX96" s="88"/>
      <c r="RY96" s="88"/>
      <c r="RZ96" s="88"/>
      <c r="SA96" s="88"/>
      <c r="SB96" s="88"/>
      <c r="SC96" s="88"/>
      <c r="SD96" s="88"/>
      <c r="SE96" s="88"/>
      <c r="SF96" s="88"/>
      <c r="SG96" s="88"/>
      <c r="SH96" s="88"/>
      <c r="SI96" s="88"/>
      <c r="SJ96" s="88"/>
      <c r="SK96" s="88"/>
      <c r="SL96" s="88"/>
      <c r="SM96" s="88"/>
      <c r="SN96" s="88"/>
      <c r="SO96" s="88"/>
      <c r="SP96" s="88"/>
      <c r="SQ96" s="88"/>
      <c r="SR96" s="88"/>
      <c r="SS96" s="88"/>
      <c r="ST96" s="88"/>
      <c r="SU96" s="88"/>
      <c r="SV96" s="88"/>
      <c r="SW96" s="88"/>
      <c r="SX96" s="88"/>
      <c r="SY96" s="88"/>
      <c r="SZ96" s="88"/>
      <c r="TA96" s="88"/>
      <c r="TB96" s="88"/>
      <c r="TC96" s="88"/>
      <c r="TD96" s="88"/>
      <c r="TE96" s="88"/>
      <c r="TF96" s="88"/>
      <c r="TG96" s="88"/>
      <c r="TH96" s="88"/>
      <c r="TI96" s="88"/>
      <c r="TJ96" s="88"/>
      <c r="TK96" s="88"/>
      <c r="TL96" s="88"/>
      <c r="TM96" s="88"/>
      <c r="TN96" s="88"/>
      <c r="TO96" s="88"/>
      <c r="TP96" s="88"/>
      <c r="TQ96" s="88"/>
      <c r="TR96" s="88"/>
      <c r="TS96" s="88"/>
      <c r="TT96" s="88"/>
      <c r="TU96" s="88"/>
      <c r="TV96" s="88"/>
      <c r="TW96" s="88"/>
      <c r="TX96" s="88"/>
      <c r="TY96" s="88"/>
      <c r="TZ96" s="88"/>
      <c r="UA96" s="88"/>
      <c r="UB96" s="88"/>
      <c r="UC96" s="88"/>
      <c r="UD96" s="88"/>
      <c r="UE96" s="88"/>
      <c r="UF96" s="88"/>
      <c r="UG96" s="88"/>
      <c r="UH96" s="88"/>
      <c r="UI96" s="88"/>
      <c r="UJ96" s="88"/>
      <c r="UK96" s="88"/>
      <c r="UL96" s="88"/>
      <c r="UM96" s="88"/>
      <c r="UN96" s="88"/>
      <c r="UO96" s="88"/>
      <c r="UP96" s="88"/>
      <c r="UQ96" s="88"/>
      <c r="UR96" s="88"/>
      <c r="US96" s="88"/>
      <c r="UT96" s="88"/>
      <c r="UU96" s="88"/>
      <c r="UV96" s="88"/>
      <c r="UW96" s="88"/>
      <c r="UX96" s="88"/>
      <c r="UY96" s="88"/>
      <c r="UZ96" s="88"/>
      <c r="VA96" s="88"/>
      <c r="VB96" s="88"/>
      <c r="VC96" s="88"/>
      <c r="VD96" s="88"/>
      <c r="VE96" s="88"/>
      <c r="VF96" s="88"/>
      <c r="VG96" s="88"/>
      <c r="VH96" s="88"/>
      <c r="VI96" s="88"/>
      <c r="VJ96" s="88"/>
      <c r="VK96" s="88"/>
      <c r="VL96" s="88"/>
      <c r="VM96" s="88"/>
      <c r="VN96" s="88"/>
      <c r="VO96" s="88"/>
      <c r="VP96" s="88"/>
      <c r="VQ96" s="88"/>
      <c r="VR96" s="88"/>
      <c r="VS96" s="88"/>
      <c r="VT96" s="88"/>
      <c r="VU96" s="88"/>
      <c r="VV96" s="88"/>
      <c r="VW96" s="88"/>
      <c r="VX96" s="88"/>
      <c r="VY96" s="88"/>
      <c r="VZ96" s="88"/>
      <c r="WA96" s="88"/>
      <c r="WB96" s="88"/>
      <c r="WC96" s="88"/>
      <c r="WD96" s="88"/>
      <c r="WE96" s="88"/>
      <c r="WF96" s="88"/>
      <c r="WG96" s="88"/>
      <c r="WH96" s="88"/>
      <c r="WI96" s="88"/>
      <c r="WJ96" s="88"/>
      <c r="WK96" s="88"/>
      <c r="WL96" s="88"/>
      <c r="WM96" s="88"/>
      <c r="WN96" s="88"/>
      <c r="WO96" s="88"/>
      <c r="WP96" s="88"/>
      <c r="WQ96" s="88"/>
      <c r="WR96" s="88"/>
      <c r="WS96" s="88"/>
      <c r="WT96" s="88"/>
      <c r="WU96" s="88"/>
      <c r="WV96" s="88"/>
      <c r="WW96" s="88"/>
      <c r="WX96" s="88"/>
      <c r="WY96" s="88"/>
      <c r="WZ96" s="88"/>
      <c r="XA96" s="88"/>
      <c r="XB96" s="88"/>
      <c r="XC96" s="88"/>
      <c r="XD96" s="88"/>
      <c r="XE96" s="88"/>
      <c r="XF96" s="88"/>
      <c r="XG96" s="88"/>
      <c r="XH96" s="88"/>
      <c r="XI96" s="88"/>
      <c r="XJ96" s="88"/>
      <c r="XK96" s="88"/>
      <c r="XL96" s="88"/>
      <c r="XM96" s="88"/>
      <c r="XN96" s="88"/>
      <c r="XO96" s="88"/>
      <c r="XP96" s="88"/>
      <c r="XQ96" s="88"/>
      <c r="XR96" s="88"/>
      <c r="XS96" s="88"/>
      <c r="XT96" s="88"/>
      <c r="XU96" s="88"/>
      <c r="XV96" s="88"/>
      <c r="XW96" s="88"/>
      <c r="XX96" s="88"/>
      <c r="XY96" s="88"/>
      <c r="XZ96" s="88"/>
      <c r="YA96" s="88"/>
      <c r="YB96" s="88"/>
      <c r="YC96" s="88"/>
      <c r="YD96" s="88"/>
      <c r="YE96" s="88"/>
      <c r="YF96" s="88"/>
      <c r="YG96" s="88"/>
      <c r="YH96" s="88"/>
      <c r="YI96" s="88"/>
      <c r="YJ96" s="88"/>
      <c r="YK96" s="88"/>
      <c r="YL96" s="88"/>
      <c r="YM96" s="88"/>
      <c r="YN96" s="88"/>
      <c r="YO96" s="88"/>
      <c r="YP96" s="88"/>
      <c r="YQ96" s="88"/>
      <c r="YR96" s="88"/>
      <c r="YS96" s="88"/>
      <c r="YT96" s="88"/>
      <c r="YU96" s="88"/>
      <c r="YV96" s="88"/>
      <c r="YW96" s="88"/>
      <c r="YX96" s="88"/>
      <c r="YY96" s="88"/>
      <c r="YZ96" s="88"/>
      <c r="ZA96" s="88"/>
      <c r="ZB96" s="88"/>
      <c r="ZC96" s="88"/>
      <c r="ZD96" s="88"/>
      <c r="ZE96" s="88"/>
      <c r="ZF96" s="88"/>
      <c r="ZG96" s="88"/>
      <c r="ZH96" s="88"/>
      <c r="ZI96" s="88"/>
      <c r="ZJ96" s="88"/>
      <c r="ZK96" s="88"/>
      <c r="ZL96" s="88"/>
      <c r="ZM96" s="88"/>
      <c r="ZN96" s="88"/>
      <c r="ZO96" s="88"/>
      <c r="ZP96" s="88"/>
      <c r="ZQ96" s="88"/>
      <c r="ZR96" s="88"/>
      <c r="ZS96" s="88"/>
      <c r="ZT96" s="88"/>
      <c r="ZU96" s="88"/>
      <c r="ZV96" s="88"/>
      <c r="ZW96" s="88"/>
      <c r="ZX96" s="88"/>
      <c r="ZY96" s="88"/>
      <c r="ZZ96" s="88"/>
      <c r="AAA96" s="88"/>
      <c r="AAB96" s="88"/>
      <c r="AAC96" s="88"/>
      <c r="AAD96" s="88"/>
      <c r="AAE96" s="88"/>
      <c r="AAF96" s="88"/>
      <c r="AAG96" s="88"/>
      <c r="AAH96" s="88"/>
      <c r="AAI96" s="88"/>
      <c r="AAJ96" s="88"/>
      <c r="AAK96" s="88"/>
      <c r="AAL96" s="88"/>
      <c r="AAM96" s="88"/>
      <c r="AAN96" s="88"/>
      <c r="AAO96" s="88"/>
      <c r="AAP96" s="88"/>
      <c r="AAQ96" s="88"/>
      <c r="AAR96" s="88"/>
      <c r="AAS96" s="88"/>
      <c r="AAT96" s="88"/>
      <c r="AAU96" s="88"/>
      <c r="AAV96" s="88"/>
      <c r="AAW96" s="88"/>
      <c r="AAX96" s="88"/>
      <c r="AAY96" s="88"/>
      <c r="AAZ96" s="88"/>
      <c r="ABA96" s="88"/>
      <c r="ABB96" s="88"/>
      <c r="ABC96" s="88"/>
      <c r="ABD96" s="88"/>
      <c r="ABE96" s="88"/>
      <c r="ABF96" s="88"/>
      <c r="ABG96" s="88"/>
      <c r="ABH96" s="88"/>
      <c r="ABI96" s="88"/>
      <c r="ABJ96" s="88"/>
      <c r="ABK96" s="88"/>
      <c r="ABL96" s="88"/>
      <c r="ABM96" s="88"/>
      <c r="ABN96" s="88"/>
      <c r="ABO96" s="88"/>
      <c r="ABP96" s="88"/>
      <c r="ABQ96" s="88"/>
      <c r="ABR96" s="88"/>
      <c r="ABS96" s="88"/>
      <c r="ABT96" s="88"/>
      <c r="ABU96" s="88"/>
      <c r="ABV96" s="88"/>
      <c r="ABW96" s="88"/>
      <c r="ABX96" s="88"/>
      <c r="ABY96" s="88"/>
      <c r="ABZ96" s="88"/>
      <c r="ACA96" s="88"/>
      <c r="ACB96" s="88"/>
      <c r="ACC96" s="88"/>
      <c r="ACD96" s="88"/>
      <c r="ACE96" s="88"/>
      <c r="ACF96" s="88"/>
      <c r="ACG96" s="88"/>
      <c r="ACH96" s="88"/>
      <c r="ACI96" s="88"/>
      <c r="ACJ96" s="88"/>
      <c r="ACK96" s="88"/>
      <c r="ACL96" s="88"/>
      <c r="ACM96" s="88"/>
      <c r="ACN96" s="88"/>
      <c r="ACO96" s="88"/>
      <c r="ACP96" s="88"/>
      <c r="ACQ96" s="88"/>
      <c r="ACR96" s="88"/>
      <c r="ACS96" s="88"/>
      <c r="ACT96" s="88"/>
      <c r="ACU96" s="88"/>
      <c r="ACV96" s="88"/>
      <c r="ACW96" s="88"/>
      <c r="ACX96" s="88"/>
      <c r="ACY96" s="88"/>
      <c r="ACZ96" s="88"/>
      <c r="ADA96" s="88"/>
      <c r="ADB96" s="88"/>
      <c r="ADC96" s="88"/>
      <c r="ADD96" s="88"/>
      <c r="ADE96" s="88"/>
      <c r="ADF96" s="88"/>
      <c r="ADG96" s="88"/>
      <c r="ADH96" s="88"/>
      <c r="ADI96" s="88"/>
      <c r="ADJ96" s="88"/>
      <c r="ADK96" s="88"/>
      <c r="ADL96" s="88"/>
      <c r="ADM96" s="88"/>
      <c r="ADN96" s="88"/>
      <c r="ADO96" s="88"/>
      <c r="ADP96" s="88"/>
      <c r="ADQ96" s="88"/>
      <c r="ADR96" s="88"/>
      <c r="ADS96" s="88"/>
      <c r="ADT96" s="88"/>
      <c r="ADU96" s="88"/>
      <c r="ADV96" s="88"/>
      <c r="ADW96" s="88"/>
      <c r="ADX96" s="88"/>
      <c r="ADY96" s="88"/>
      <c r="ADZ96" s="88"/>
      <c r="AEA96" s="88"/>
      <c r="AEB96" s="88"/>
      <c r="AEC96" s="88"/>
      <c r="AED96" s="88"/>
      <c r="AEE96" s="88"/>
      <c r="AEF96" s="88"/>
      <c r="AEG96" s="88"/>
      <c r="AEH96" s="88"/>
      <c r="AEI96" s="88"/>
      <c r="AEJ96" s="88"/>
      <c r="AEK96" s="88"/>
      <c r="AEL96" s="88"/>
      <c r="AEM96" s="88"/>
      <c r="AEN96" s="88"/>
      <c r="AEO96" s="88"/>
      <c r="AEP96" s="88"/>
      <c r="AEQ96" s="88"/>
      <c r="AER96" s="88"/>
      <c r="AES96" s="88"/>
      <c r="AET96" s="88"/>
      <c r="AEU96" s="88"/>
      <c r="AEV96" s="88"/>
      <c r="AEW96" s="88"/>
      <c r="AEX96" s="88"/>
      <c r="AEY96" s="88"/>
      <c r="AEZ96" s="88"/>
      <c r="AFA96" s="88"/>
      <c r="AFB96" s="88"/>
      <c r="AFC96" s="88"/>
      <c r="AFD96" s="88"/>
      <c r="AFE96" s="88"/>
      <c r="AFF96" s="88"/>
      <c r="AFG96" s="88"/>
      <c r="AFH96" s="88"/>
      <c r="AFI96" s="88"/>
      <c r="AFJ96" s="88"/>
      <c r="AFK96" s="88"/>
      <c r="AFL96" s="88"/>
      <c r="AFM96" s="88"/>
      <c r="AFN96" s="88"/>
      <c r="AFO96" s="88"/>
      <c r="AFP96" s="88"/>
      <c r="AFQ96" s="88"/>
      <c r="AFR96" s="88"/>
      <c r="AFS96" s="88"/>
      <c r="AFT96" s="88"/>
      <c r="AFU96" s="88"/>
      <c r="AFV96" s="88"/>
      <c r="AFW96" s="88"/>
      <c r="AFX96" s="88"/>
      <c r="AFY96" s="88"/>
      <c r="AFZ96" s="88"/>
      <c r="AGA96" s="88"/>
      <c r="AGB96" s="88"/>
      <c r="AGC96" s="88"/>
      <c r="AGD96" s="88"/>
      <c r="AGE96" s="88"/>
      <c r="AGF96" s="88"/>
      <c r="AGG96" s="88"/>
      <c r="AGH96" s="88"/>
      <c r="AGI96" s="88"/>
      <c r="AGJ96" s="88"/>
      <c r="AGK96" s="88"/>
      <c r="AGL96" s="88"/>
      <c r="AGM96" s="88"/>
      <c r="AGN96" s="88"/>
      <c r="AGO96" s="88"/>
      <c r="AGP96" s="88"/>
      <c r="AGQ96" s="88"/>
      <c r="AGR96" s="88"/>
      <c r="AGS96" s="88"/>
      <c r="AGT96" s="88"/>
      <c r="AGU96" s="88"/>
      <c r="AGV96" s="88"/>
      <c r="AGW96" s="88"/>
      <c r="AGX96" s="88"/>
      <c r="AGY96" s="88"/>
      <c r="AGZ96" s="88"/>
      <c r="AHA96" s="88"/>
      <c r="AHB96" s="88"/>
      <c r="AHC96" s="88"/>
      <c r="AHD96" s="88"/>
      <c r="AHE96" s="88"/>
      <c r="AHF96" s="88"/>
      <c r="AHG96" s="88"/>
      <c r="AHH96" s="88"/>
      <c r="AHI96" s="88"/>
      <c r="AHJ96" s="88"/>
      <c r="AHK96" s="88"/>
      <c r="AHL96" s="88"/>
      <c r="AHM96" s="88"/>
      <c r="AHN96" s="88"/>
      <c r="AHO96" s="88"/>
      <c r="AHP96" s="88"/>
      <c r="AHQ96" s="88"/>
      <c r="AHR96" s="88"/>
      <c r="AHS96" s="88"/>
      <c r="AHT96" s="88"/>
      <c r="AHU96" s="88"/>
      <c r="AHV96" s="88"/>
      <c r="AHW96" s="88"/>
      <c r="AHX96" s="88"/>
      <c r="AHY96" s="88"/>
      <c r="AHZ96" s="88"/>
      <c r="AIA96" s="88"/>
      <c r="AIB96" s="88"/>
      <c r="AIC96" s="88"/>
      <c r="AID96" s="88"/>
      <c r="AIE96" s="88"/>
      <c r="AIF96" s="88"/>
      <c r="AIG96" s="88"/>
      <c r="AIH96" s="88"/>
      <c r="AII96" s="88"/>
      <c r="AIJ96" s="88"/>
      <c r="AIK96" s="88"/>
      <c r="AIL96" s="88"/>
      <c r="AIM96" s="88"/>
      <c r="AIN96" s="88"/>
      <c r="AIO96" s="88"/>
      <c r="AIP96" s="88"/>
      <c r="AIQ96" s="88"/>
      <c r="AIR96" s="88"/>
      <c r="AIS96" s="88"/>
      <c r="AIT96" s="88"/>
      <c r="AIU96" s="88"/>
      <c r="AIV96" s="88"/>
      <c r="AIW96" s="88"/>
      <c r="AIX96" s="88"/>
      <c r="AIY96" s="88"/>
      <c r="AIZ96" s="88"/>
      <c r="AJA96" s="88"/>
      <c r="AJB96" s="88"/>
      <c r="AJC96" s="88"/>
    </row>
    <row r="97" spans="1:939" s="47" customFormat="1" ht="30" customHeight="1" x14ac:dyDescent="0.3">
      <c r="A97" s="105"/>
      <c r="B97" s="106"/>
      <c r="C97" s="62"/>
      <c r="D97" s="62"/>
      <c r="E97" s="62"/>
      <c r="F97" s="62"/>
      <c r="G97" s="79">
        <f t="shared" ref="G97:AG97" si="16">SUM(G81:G96)</f>
        <v>0</v>
      </c>
      <c r="H97" s="79">
        <f t="shared" si="16"/>
        <v>30</v>
      </c>
      <c r="I97" s="79">
        <f t="shared" si="16"/>
        <v>0</v>
      </c>
      <c r="J97" s="66">
        <f t="shared" si="16"/>
        <v>2</v>
      </c>
      <c r="K97" s="79">
        <f t="shared" si="16"/>
        <v>15</v>
      </c>
      <c r="L97" s="79">
        <f t="shared" si="16"/>
        <v>60</v>
      </c>
      <c r="M97" s="79">
        <f t="shared" si="16"/>
        <v>0</v>
      </c>
      <c r="N97" s="66">
        <f t="shared" si="16"/>
        <v>5</v>
      </c>
      <c r="O97" s="79">
        <f t="shared" si="16"/>
        <v>60</v>
      </c>
      <c r="P97" s="79">
        <f t="shared" si="16"/>
        <v>105</v>
      </c>
      <c r="Q97" s="79">
        <f t="shared" si="16"/>
        <v>0</v>
      </c>
      <c r="R97" s="66">
        <f t="shared" si="16"/>
        <v>12</v>
      </c>
      <c r="S97" s="79">
        <f t="shared" si="16"/>
        <v>30</v>
      </c>
      <c r="T97" s="79">
        <f t="shared" si="16"/>
        <v>150</v>
      </c>
      <c r="U97" s="79">
        <f t="shared" si="16"/>
        <v>0</v>
      </c>
      <c r="V97" s="66">
        <f t="shared" si="16"/>
        <v>12</v>
      </c>
      <c r="W97" s="79">
        <f t="shared" si="16"/>
        <v>0</v>
      </c>
      <c r="X97" s="79">
        <f t="shared" si="16"/>
        <v>60</v>
      </c>
      <c r="Y97" s="79">
        <f t="shared" si="16"/>
        <v>0</v>
      </c>
      <c r="Z97" s="66">
        <f t="shared" si="16"/>
        <v>5</v>
      </c>
      <c r="AA97" s="79">
        <f t="shared" si="16"/>
        <v>30</v>
      </c>
      <c r="AB97" s="79">
        <f t="shared" si="16"/>
        <v>180</v>
      </c>
      <c r="AC97" s="79">
        <f t="shared" si="16"/>
        <v>0</v>
      </c>
      <c r="AD97" s="66">
        <f t="shared" si="16"/>
        <v>12</v>
      </c>
      <c r="AE97" s="79">
        <f t="shared" si="16"/>
        <v>720</v>
      </c>
      <c r="AF97" s="79">
        <f t="shared" si="16"/>
        <v>1200</v>
      </c>
      <c r="AG97" s="66">
        <f t="shared" si="16"/>
        <v>48</v>
      </c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89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89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  <c r="JC97" s="89"/>
      <c r="JD97" s="89"/>
      <c r="JE97" s="89"/>
      <c r="JF97" s="89"/>
      <c r="JG97" s="89"/>
      <c r="JH97" s="89"/>
      <c r="JI97" s="89"/>
      <c r="JJ97" s="89"/>
      <c r="JK97" s="89"/>
      <c r="JL97" s="89"/>
      <c r="JM97" s="89"/>
      <c r="JN97" s="89"/>
      <c r="JO97" s="89"/>
      <c r="JP97" s="89"/>
      <c r="JQ97" s="89"/>
      <c r="JR97" s="89"/>
      <c r="JS97" s="89"/>
      <c r="JT97" s="89"/>
      <c r="JU97" s="89"/>
      <c r="JV97" s="89"/>
      <c r="JW97" s="89"/>
      <c r="JX97" s="89"/>
      <c r="JY97" s="89"/>
      <c r="JZ97" s="89"/>
      <c r="KA97" s="89"/>
      <c r="KB97" s="89"/>
      <c r="KC97" s="89"/>
      <c r="KD97" s="89"/>
      <c r="KE97" s="89"/>
      <c r="KF97" s="89"/>
      <c r="KG97" s="89"/>
      <c r="KH97" s="89"/>
      <c r="KI97" s="89"/>
      <c r="KJ97" s="89"/>
      <c r="KK97" s="89"/>
      <c r="KL97" s="89"/>
      <c r="KM97" s="89"/>
      <c r="KN97" s="89"/>
      <c r="KO97" s="89"/>
      <c r="KP97" s="89"/>
      <c r="KQ97" s="89"/>
      <c r="KR97" s="89"/>
      <c r="KS97" s="89"/>
      <c r="KT97" s="89"/>
      <c r="KU97" s="89"/>
      <c r="KV97" s="89"/>
      <c r="KW97" s="89"/>
      <c r="KX97" s="89"/>
      <c r="KY97" s="89"/>
      <c r="KZ97" s="89"/>
      <c r="LA97" s="89"/>
      <c r="LB97" s="89"/>
      <c r="LC97" s="89"/>
      <c r="LD97" s="89"/>
      <c r="LE97" s="89"/>
      <c r="LF97" s="89"/>
      <c r="LG97" s="89"/>
      <c r="LH97" s="89"/>
      <c r="LI97" s="89"/>
      <c r="LJ97" s="89"/>
      <c r="LK97" s="89"/>
      <c r="LL97" s="89"/>
      <c r="LM97" s="89"/>
      <c r="LN97" s="89"/>
      <c r="LO97" s="89"/>
      <c r="LP97" s="89"/>
      <c r="LQ97" s="89"/>
      <c r="LR97" s="89"/>
      <c r="LS97" s="89"/>
      <c r="LT97" s="89"/>
      <c r="LU97" s="89"/>
      <c r="LV97" s="89"/>
      <c r="LW97" s="89"/>
      <c r="LX97" s="89"/>
      <c r="LY97" s="89"/>
      <c r="LZ97" s="89"/>
      <c r="MA97" s="89"/>
      <c r="MB97" s="89"/>
      <c r="MC97" s="89"/>
      <c r="MD97" s="89"/>
      <c r="ME97" s="89"/>
      <c r="MF97" s="89"/>
      <c r="MG97" s="89"/>
      <c r="MH97" s="89"/>
      <c r="MI97" s="89"/>
      <c r="MJ97" s="89"/>
      <c r="MK97" s="89"/>
      <c r="ML97" s="89"/>
      <c r="MM97" s="89"/>
      <c r="MN97" s="89"/>
      <c r="MO97" s="89"/>
      <c r="MP97" s="89"/>
      <c r="MQ97" s="89"/>
      <c r="MR97" s="89"/>
      <c r="MS97" s="89"/>
      <c r="MT97" s="89"/>
      <c r="MU97" s="89"/>
      <c r="MV97" s="89"/>
      <c r="MW97" s="89"/>
      <c r="MX97" s="89"/>
      <c r="MY97" s="89"/>
      <c r="MZ97" s="89"/>
      <c r="NA97" s="89"/>
      <c r="NB97" s="89"/>
      <c r="NC97" s="89"/>
      <c r="ND97" s="89"/>
      <c r="NE97" s="89"/>
      <c r="NF97" s="89"/>
      <c r="NG97" s="89"/>
      <c r="NH97" s="89"/>
      <c r="NI97" s="89"/>
      <c r="NJ97" s="89"/>
      <c r="NK97" s="89"/>
      <c r="NL97" s="89"/>
      <c r="NM97" s="89"/>
      <c r="NN97" s="89"/>
      <c r="NO97" s="89"/>
      <c r="NP97" s="89"/>
      <c r="NQ97" s="89"/>
      <c r="NR97" s="89"/>
      <c r="NS97" s="89"/>
      <c r="NT97" s="89"/>
      <c r="NU97" s="89"/>
      <c r="NV97" s="89"/>
      <c r="NW97" s="89"/>
      <c r="NX97" s="89"/>
      <c r="NY97" s="89"/>
      <c r="NZ97" s="89"/>
      <c r="OA97" s="89"/>
      <c r="OB97" s="89"/>
      <c r="OC97" s="89"/>
      <c r="OD97" s="89"/>
      <c r="OE97" s="89"/>
      <c r="OF97" s="89"/>
      <c r="OG97" s="89"/>
      <c r="OH97" s="89"/>
      <c r="OI97" s="89"/>
      <c r="OJ97" s="89"/>
      <c r="OK97" s="89"/>
      <c r="OL97" s="89"/>
      <c r="OM97" s="89"/>
      <c r="ON97" s="89"/>
      <c r="OO97" s="89"/>
      <c r="OP97" s="89"/>
      <c r="OQ97" s="89"/>
      <c r="OR97" s="89"/>
      <c r="OS97" s="89"/>
      <c r="OT97" s="89"/>
      <c r="OU97" s="89"/>
      <c r="OV97" s="89"/>
      <c r="OW97" s="89"/>
      <c r="OX97" s="89"/>
      <c r="OY97" s="89"/>
      <c r="OZ97" s="89"/>
      <c r="PA97" s="89"/>
      <c r="PB97" s="89"/>
      <c r="PC97" s="89"/>
      <c r="PD97" s="89"/>
      <c r="PE97" s="89"/>
      <c r="PF97" s="89"/>
      <c r="PG97" s="89"/>
      <c r="PH97" s="89"/>
      <c r="PI97" s="89"/>
      <c r="PJ97" s="89"/>
      <c r="PK97" s="89"/>
      <c r="PL97" s="89"/>
      <c r="PM97" s="89"/>
      <c r="PN97" s="89"/>
      <c r="PO97" s="89"/>
      <c r="PP97" s="89"/>
      <c r="PQ97" s="89"/>
      <c r="PR97" s="89"/>
      <c r="PS97" s="89"/>
      <c r="PT97" s="89"/>
      <c r="PU97" s="89"/>
      <c r="PV97" s="89"/>
      <c r="PW97" s="89"/>
      <c r="PX97" s="89"/>
      <c r="PY97" s="89"/>
      <c r="PZ97" s="89"/>
      <c r="QA97" s="89"/>
      <c r="QB97" s="89"/>
      <c r="QC97" s="89"/>
      <c r="QD97" s="89"/>
      <c r="QE97" s="89"/>
      <c r="QF97" s="89"/>
      <c r="QG97" s="89"/>
      <c r="QH97" s="89"/>
      <c r="QI97" s="89"/>
      <c r="QJ97" s="89"/>
      <c r="QK97" s="89"/>
      <c r="QL97" s="89"/>
      <c r="QM97" s="89"/>
      <c r="QN97" s="89"/>
      <c r="QO97" s="89"/>
      <c r="QP97" s="89"/>
      <c r="QQ97" s="89"/>
      <c r="QR97" s="89"/>
      <c r="QS97" s="89"/>
      <c r="QT97" s="89"/>
      <c r="QU97" s="89"/>
      <c r="QV97" s="89"/>
      <c r="QW97" s="89"/>
      <c r="QX97" s="89"/>
      <c r="QY97" s="89"/>
      <c r="QZ97" s="89"/>
      <c r="RA97" s="89"/>
      <c r="RB97" s="89"/>
      <c r="RC97" s="89"/>
      <c r="RD97" s="89"/>
      <c r="RE97" s="89"/>
      <c r="RF97" s="89"/>
      <c r="RG97" s="89"/>
      <c r="RH97" s="89"/>
      <c r="RI97" s="89"/>
      <c r="RJ97" s="89"/>
      <c r="RK97" s="89"/>
      <c r="RL97" s="89"/>
      <c r="RM97" s="89"/>
      <c r="RN97" s="89"/>
      <c r="RO97" s="89"/>
      <c r="RP97" s="89"/>
      <c r="RQ97" s="89"/>
      <c r="RR97" s="89"/>
      <c r="RS97" s="89"/>
      <c r="RT97" s="89"/>
      <c r="RU97" s="89"/>
      <c r="RV97" s="89"/>
      <c r="RW97" s="89"/>
      <c r="RX97" s="89"/>
      <c r="RY97" s="89"/>
      <c r="RZ97" s="89"/>
      <c r="SA97" s="89"/>
      <c r="SB97" s="89"/>
      <c r="SC97" s="89"/>
      <c r="SD97" s="89"/>
      <c r="SE97" s="89"/>
      <c r="SF97" s="89"/>
      <c r="SG97" s="89"/>
      <c r="SH97" s="89"/>
      <c r="SI97" s="89"/>
      <c r="SJ97" s="89"/>
      <c r="SK97" s="89"/>
      <c r="SL97" s="89"/>
      <c r="SM97" s="89"/>
      <c r="SN97" s="89"/>
      <c r="SO97" s="89"/>
      <c r="SP97" s="89"/>
      <c r="SQ97" s="89"/>
      <c r="SR97" s="89"/>
      <c r="SS97" s="89"/>
      <c r="ST97" s="89"/>
      <c r="SU97" s="89"/>
      <c r="SV97" s="89"/>
      <c r="SW97" s="89"/>
      <c r="SX97" s="89"/>
      <c r="SY97" s="89"/>
      <c r="SZ97" s="89"/>
      <c r="TA97" s="89"/>
      <c r="TB97" s="89"/>
      <c r="TC97" s="89"/>
      <c r="TD97" s="89"/>
      <c r="TE97" s="89"/>
      <c r="TF97" s="89"/>
      <c r="TG97" s="89"/>
      <c r="TH97" s="89"/>
      <c r="TI97" s="89"/>
      <c r="TJ97" s="89"/>
      <c r="TK97" s="89"/>
      <c r="TL97" s="89"/>
      <c r="TM97" s="89"/>
      <c r="TN97" s="89"/>
      <c r="TO97" s="89"/>
      <c r="TP97" s="89"/>
      <c r="TQ97" s="89"/>
      <c r="TR97" s="89"/>
      <c r="TS97" s="89"/>
      <c r="TT97" s="89"/>
      <c r="TU97" s="89"/>
      <c r="TV97" s="89"/>
      <c r="TW97" s="89"/>
      <c r="TX97" s="89"/>
      <c r="TY97" s="89"/>
      <c r="TZ97" s="89"/>
      <c r="UA97" s="89"/>
      <c r="UB97" s="89"/>
      <c r="UC97" s="89"/>
      <c r="UD97" s="89"/>
      <c r="UE97" s="89"/>
      <c r="UF97" s="89"/>
      <c r="UG97" s="89"/>
      <c r="UH97" s="89"/>
      <c r="UI97" s="89"/>
      <c r="UJ97" s="89"/>
      <c r="UK97" s="89"/>
      <c r="UL97" s="89"/>
      <c r="UM97" s="89"/>
      <c r="UN97" s="89"/>
      <c r="UO97" s="89"/>
      <c r="UP97" s="89"/>
      <c r="UQ97" s="89"/>
      <c r="UR97" s="89"/>
      <c r="US97" s="89"/>
      <c r="UT97" s="89"/>
      <c r="UU97" s="89"/>
      <c r="UV97" s="89"/>
      <c r="UW97" s="89"/>
      <c r="UX97" s="89"/>
      <c r="UY97" s="89"/>
      <c r="UZ97" s="89"/>
      <c r="VA97" s="89"/>
      <c r="VB97" s="89"/>
      <c r="VC97" s="89"/>
      <c r="VD97" s="89"/>
      <c r="VE97" s="89"/>
      <c r="VF97" s="89"/>
      <c r="VG97" s="89"/>
      <c r="VH97" s="89"/>
      <c r="VI97" s="89"/>
      <c r="VJ97" s="89"/>
      <c r="VK97" s="89"/>
      <c r="VL97" s="89"/>
      <c r="VM97" s="89"/>
      <c r="VN97" s="89"/>
      <c r="VO97" s="89"/>
      <c r="VP97" s="89"/>
      <c r="VQ97" s="89"/>
      <c r="VR97" s="89"/>
      <c r="VS97" s="89"/>
      <c r="VT97" s="89"/>
      <c r="VU97" s="89"/>
      <c r="VV97" s="89"/>
      <c r="VW97" s="89"/>
      <c r="VX97" s="89"/>
      <c r="VY97" s="89"/>
      <c r="VZ97" s="89"/>
      <c r="WA97" s="89"/>
      <c r="WB97" s="89"/>
      <c r="WC97" s="89"/>
      <c r="WD97" s="89"/>
      <c r="WE97" s="89"/>
      <c r="WF97" s="89"/>
      <c r="WG97" s="89"/>
      <c r="WH97" s="89"/>
      <c r="WI97" s="89"/>
      <c r="WJ97" s="89"/>
      <c r="WK97" s="89"/>
      <c r="WL97" s="89"/>
      <c r="WM97" s="89"/>
      <c r="WN97" s="89"/>
      <c r="WO97" s="89"/>
      <c r="WP97" s="89"/>
      <c r="WQ97" s="89"/>
      <c r="WR97" s="89"/>
      <c r="WS97" s="89"/>
      <c r="WT97" s="89"/>
      <c r="WU97" s="89"/>
      <c r="WV97" s="89"/>
      <c r="WW97" s="89"/>
      <c r="WX97" s="89"/>
      <c r="WY97" s="89"/>
      <c r="WZ97" s="89"/>
      <c r="XA97" s="89"/>
      <c r="XB97" s="89"/>
      <c r="XC97" s="89"/>
      <c r="XD97" s="89"/>
      <c r="XE97" s="89"/>
      <c r="XF97" s="89"/>
      <c r="XG97" s="89"/>
      <c r="XH97" s="89"/>
      <c r="XI97" s="89"/>
      <c r="XJ97" s="89"/>
      <c r="XK97" s="89"/>
      <c r="XL97" s="89"/>
      <c r="XM97" s="89"/>
      <c r="XN97" s="89"/>
      <c r="XO97" s="89"/>
      <c r="XP97" s="89"/>
      <c r="XQ97" s="89"/>
      <c r="XR97" s="89"/>
      <c r="XS97" s="89"/>
      <c r="XT97" s="89"/>
      <c r="XU97" s="89"/>
      <c r="XV97" s="89"/>
      <c r="XW97" s="89"/>
      <c r="XX97" s="89"/>
      <c r="XY97" s="89"/>
      <c r="XZ97" s="89"/>
      <c r="YA97" s="89"/>
      <c r="YB97" s="89"/>
      <c r="YC97" s="89"/>
      <c r="YD97" s="89"/>
      <c r="YE97" s="89"/>
      <c r="YF97" s="89"/>
      <c r="YG97" s="89"/>
      <c r="YH97" s="89"/>
      <c r="YI97" s="89"/>
      <c r="YJ97" s="89"/>
      <c r="YK97" s="89"/>
      <c r="YL97" s="89"/>
      <c r="YM97" s="89"/>
      <c r="YN97" s="89"/>
      <c r="YO97" s="89"/>
      <c r="YP97" s="89"/>
      <c r="YQ97" s="89"/>
      <c r="YR97" s="89"/>
      <c r="YS97" s="89"/>
      <c r="YT97" s="89"/>
      <c r="YU97" s="89"/>
      <c r="YV97" s="89"/>
      <c r="YW97" s="89"/>
      <c r="YX97" s="89"/>
      <c r="YY97" s="89"/>
      <c r="YZ97" s="89"/>
      <c r="ZA97" s="89"/>
      <c r="ZB97" s="89"/>
      <c r="ZC97" s="89"/>
      <c r="ZD97" s="89"/>
      <c r="ZE97" s="89"/>
      <c r="ZF97" s="89"/>
      <c r="ZG97" s="89"/>
      <c r="ZH97" s="89"/>
      <c r="ZI97" s="89"/>
      <c r="ZJ97" s="89"/>
      <c r="ZK97" s="89"/>
      <c r="ZL97" s="89"/>
      <c r="ZM97" s="89"/>
      <c r="ZN97" s="89"/>
      <c r="ZO97" s="89"/>
      <c r="ZP97" s="89"/>
      <c r="ZQ97" s="89"/>
      <c r="ZR97" s="89"/>
      <c r="ZS97" s="89"/>
      <c r="ZT97" s="89"/>
      <c r="ZU97" s="89"/>
      <c r="ZV97" s="89"/>
      <c r="ZW97" s="89"/>
      <c r="ZX97" s="89"/>
      <c r="ZY97" s="89"/>
      <c r="ZZ97" s="89"/>
      <c r="AAA97" s="89"/>
      <c r="AAB97" s="89"/>
      <c r="AAC97" s="89"/>
      <c r="AAD97" s="89"/>
      <c r="AAE97" s="89"/>
      <c r="AAF97" s="89"/>
      <c r="AAG97" s="89"/>
      <c r="AAH97" s="89"/>
      <c r="AAI97" s="89"/>
      <c r="AAJ97" s="89"/>
      <c r="AAK97" s="89"/>
      <c r="AAL97" s="89"/>
      <c r="AAM97" s="89"/>
      <c r="AAN97" s="89"/>
      <c r="AAO97" s="89"/>
      <c r="AAP97" s="89"/>
      <c r="AAQ97" s="89"/>
      <c r="AAR97" s="89"/>
      <c r="AAS97" s="89"/>
      <c r="AAT97" s="89"/>
      <c r="AAU97" s="89"/>
      <c r="AAV97" s="89"/>
      <c r="AAW97" s="89"/>
      <c r="AAX97" s="89"/>
      <c r="AAY97" s="89"/>
      <c r="AAZ97" s="89"/>
      <c r="ABA97" s="89"/>
      <c r="ABB97" s="89"/>
      <c r="ABC97" s="89"/>
      <c r="ABD97" s="89"/>
      <c r="ABE97" s="89"/>
      <c r="ABF97" s="89"/>
      <c r="ABG97" s="89"/>
      <c r="ABH97" s="89"/>
      <c r="ABI97" s="89"/>
      <c r="ABJ97" s="89"/>
      <c r="ABK97" s="89"/>
      <c r="ABL97" s="89"/>
      <c r="ABM97" s="89"/>
      <c r="ABN97" s="89"/>
      <c r="ABO97" s="89"/>
      <c r="ABP97" s="89"/>
      <c r="ABQ97" s="89"/>
      <c r="ABR97" s="89"/>
      <c r="ABS97" s="89"/>
      <c r="ABT97" s="89"/>
      <c r="ABU97" s="89"/>
      <c r="ABV97" s="89"/>
      <c r="ABW97" s="89"/>
      <c r="ABX97" s="89"/>
      <c r="ABY97" s="89"/>
      <c r="ABZ97" s="89"/>
      <c r="ACA97" s="89"/>
      <c r="ACB97" s="89"/>
      <c r="ACC97" s="89"/>
      <c r="ACD97" s="89"/>
      <c r="ACE97" s="89"/>
      <c r="ACF97" s="89"/>
      <c r="ACG97" s="89"/>
      <c r="ACH97" s="89"/>
      <c r="ACI97" s="89"/>
      <c r="ACJ97" s="89"/>
      <c r="ACK97" s="89"/>
      <c r="ACL97" s="89"/>
      <c r="ACM97" s="89"/>
      <c r="ACN97" s="89"/>
      <c r="ACO97" s="89"/>
      <c r="ACP97" s="89"/>
      <c r="ACQ97" s="89"/>
      <c r="ACR97" s="89"/>
      <c r="ACS97" s="89"/>
      <c r="ACT97" s="89"/>
      <c r="ACU97" s="89"/>
      <c r="ACV97" s="89"/>
      <c r="ACW97" s="89"/>
      <c r="ACX97" s="89"/>
      <c r="ACY97" s="89"/>
      <c r="ACZ97" s="89"/>
      <c r="ADA97" s="89"/>
      <c r="ADB97" s="89"/>
      <c r="ADC97" s="89"/>
      <c r="ADD97" s="89"/>
      <c r="ADE97" s="89"/>
      <c r="ADF97" s="89"/>
      <c r="ADG97" s="89"/>
      <c r="ADH97" s="89"/>
      <c r="ADI97" s="89"/>
      <c r="ADJ97" s="89"/>
      <c r="ADK97" s="89"/>
      <c r="ADL97" s="89"/>
      <c r="ADM97" s="89"/>
      <c r="ADN97" s="89"/>
      <c r="ADO97" s="89"/>
      <c r="ADP97" s="89"/>
      <c r="ADQ97" s="89"/>
      <c r="ADR97" s="89"/>
      <c r="ADS97" s="89"/>
      <c r="ADT97" s="89"/>
      <c r="ADU97" s="89"/>
      <c r="ADV97" s="89"/>
      <c r="ADW97" s="89"/>
      <c r="ADX97" s="89"/>
      <c r="ADY97" s="89"/>
      <c r="ADZ97" s="89"/>
      <c r="AEA97" s="89"/>
      <c r="AEB97" s="89"/>
      <c r="AEC97" s="89"/>
      <c r="AED97" s="89"/>
      <c r="AEE97" s="89"/>
      <c r="AEF97" s="89"/>
      <c r="AEG97" s="89"/>
      <c r="AEH97" s="89"/>
      <c r="AEI97" s="89"/>
      <c r="AEJ97" s="89"/>
      <c r="AEK97" s="89"/>
      <c r="AEL97" s="89"/>
      <c r="AEM97" s="89"/>
      <c r="AEN97" s="89"/>
      <c r="AEO97" s="89"/>
      <c r="AEP97" s="89"/>
      <c r="AEQ97" s="89"/>
      <c r="AER97" s="89"/>
      <c r="AES97" s="89"/>
      <c r="AET97" s="89"/>
      <c r="AEU97" s="89"/>
      <c r="AEV97" s="89"/>
      <c r="AEW97" s="89"/>
      <c r="AEX97" s="89"/>
      <c r="AEY97" s="89"/>
      <c r="AEZ97" s="89"/>
      <c r="AFA97" s="89"/>
      <c r="AFB97" s="89"/>
      <c r="AFC97" s="89"/>
      <c r="AFD97" s="89"/>
      <c r="AFE97" s="89"/>
      <c r="AFF97" s="89"/>
      <c r="AFG97" s="89"/>
      <c r="AFH97" s="89"/>
      <c r="AFI97" s="89"/>
      <c r="AFJ97" s="89"/>
      <c r="AFK97" s="89"/>
      <c r="AFL97" s="89"/>
      <c r="AFM97" s="89"/>
      <c r="AFN97" s="89"/>
      <c r="AFO97" s="89"/>
      <c r="AFP97" s="89"/>
      <c r="AFQ97" s="89"/>
      <c r="AFR97" s="89"/>
      <c r="AFS97" s="89"/>
      <c r="AFT97" s="89"/>
      <c r="AFU97" s="89"/>
      <c r="AFV97" s="89"/>
      <c r="AFW97" s="89"/>
      <c r="AFX97" s="89"/>
      <c r="AFY97" s="89"/>
      <c r="AFZ97" s="89"/>
      <c r="AGA97" s="89"/>
      <c r="AGB97" s="89"/>
      <c r="AGC97" s="89"/>
      <c r="AGD97" s="89"/>
      <c r="AGE97" s="89"/>
      <c r="AGF97" s="89"/>
      <c r="AGG97" s="89"/>
      <c r="AGH97" s="89"/>
      <c r="AGI97" s="89"/>
      <c r="AGJ97" s="89"/>
      <c r="AGK97" s="89"/>
      <c r="AGL97" s="89"/>
      <c r="AGM97" s="89"/>
      <c r="AGN97" s="89"/>
      <c r="AGO97" s="89"/>
      <c r="AGP97" s="89"/>
      <c r="AGQ97" s="89"/>
      <c r="AGR97" s="89"/>
      <c r="AGS97" s="89"/>
      <c r="AGT97" s="89"/>
      <c r="AGU97" s="89"/>
      <c r="AGV97" s="89"/>
      <c r="AGW97" s="89"/>
      <c r="AGX97" s="89"/>
      <c r="AGY97" s="89"/>
      <c r="AGZ97" s="89"/>
      <c r="AHA97" s="89"/>
      <c r="AHB97" s="89"/>
      <c r="AHC97" s="89"/>
      <c r="AHD97" s="89"/>
      <c r="AHE97" s="89"/>
      <c r="AHF97" s="89"/>
      <c r="AHG97" s="89"/>
      <c r="AHH97" s="89"/>
      <c r="AHI97" s="89"/>
      <c r="AHJ97" s="89"/>
      <c r="AHK97" s="89"/>
      <c r="AHL97" s="89"/>
      <c r="AHM97" s="89"/>
      <c r="AHN97" s="89"/>
      <c r="AHO97" s="89"/>
      <c r="AHP97" s="89"/>
      <c r="AHQ97" s="89"/>
      <c r="AHR97" s="89"/>
      <c r="AHS97" s="89"/>
      <c r="AHT97" s="89"/>
      <c r="AHU97" s="89"/>
      <c r="AHV97" s="89"/>
      <c r="AHW97" s="89"/>
      <c r="AHX97" s="89"/>
      <c r="AHY97" s="89"/>
      <c r="AHZ97" s="89"/>
      <c r="AIA97" s="89"/>
      <c r="AIB97" s="89"/>
      <c r="AIC97" s="89"/>
      <c r="AID97" s="89"/>
      <c r="AIE97" s="89"/>
      <c r="AIF97" s="89"/>
      <c r="AIG97" s="89"/>
      <c r="AIH97" s="89"/>
      <c r="AII97" s="89"/>
      <c r="AIJ97" s="89"/>
      <c r="AIK97" s="89"/>
      <c r="AIL97" s="89"/>
      <c r="AIM97" s="89"/>
      <c r="AIN97" s="89"/>
      <c r="AIO97" s="89"/>
      <c r="AIP97" s="89"/>
      <c r="AIQ97" s="89"/>
      <c r="AIR97" s="89"/>
      <c r="AIS97" s="89"/>
      <c r="AIT97" s="89"/>
      <c r="AIU97" s="89"/>
      <c r="AIV97" s="89"/>
      <c r="AIW97" s="89"/>
      <c r="AIX97" s="89"/>
      <c r="AIY97" s="89"/>
      <c r="AIZ97" s="89"/>
      <c r="AJA97" s="89"/>
      <c r="AJB97" s="89"/>
      <c r="AJC97" s="89"/>
    </row>
    <row r="98" spans="1:939" ht="27.75" customHeight="1" x14ac:dyDescent="0.3">
      <c r="A98" s="102" t="s">
        <v>57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89"/>
      <c r="AI98" s="89"/>
      <c r="AJ98" s="89"/>
      <c r="AK98" s="89"/>
      <c r="AL98" s="89"/>
      <c r="AM98" s="89"/>
      <c r="AN98" s="89"/>
    </row>
    <row r="99" spans="1:939" ht="30" customHeight="1" x14ac:dyDescent="0.3">
      <c r="A99" s="96" t="s">
        <v>110</v>
      </c>
      <c r="B99" s="97"/>
      <c r="C99" s="62"/>
      <c r="D99" s="62"/>
      <c r="E99" s="62"/>
      <c r="F99" s="62"/>
      <c r="G99" s="79">
        <f t="shared" ref="G99:AG99" si="17">SUM(G18,G52,G79)</f>
        <v>115</v>
      </c>
      <c r="H99" s="79">
        <f t="shared" si="17"/>
        <v>275</v>
      </c>
      <c r="I99" s="79">
        <f t="shared" si="17"/>
        <v>0</v>
      </c>
      <c r="J99" s="66">
        <f t="shared" si="17"/>
        <v>29</v>
      </c>
      <c r="K99" s="79">
        <f t="shared" si="17"/>
        <v>90</v>
      </c>
      <c r="L99" s="79">
        <f t="shared" si="17"/>
        <v>300</v>
      </c>
      <c r="M99" s="79">
        <f t="shared" si="17"/>
        <v>0</v>
      </c>
      <c r="N99" s="66">
        <f t="shared" si="17"/>
        <v>31</v>
      </c>
      <c r="O99" s="79">
        <f t="shared" si="17"/>
        <v>95</v>
      </c>
      <c r="P99" s="79">
        <f t="shared" si="17"/>
        <v>330</v>
      </c>
      <c r="Q99" s="79">
        <f t="shared" si="17"/>
        <v>20</v>
      </c>
      <c r="R99" s="66">
        <f t="shared" si="17"/>
        <v>30</v>
      </c>
      <c r="S99" s="79">
        <f t="shared" si="17"/>
        <v>100</v>
      </c>
      <c r="T99" s="79">
        <f t="shared" si="17"/>
        <v>320</v>
      </c>
      <c r="U99" s="79">
        <f t="shared" si="17"/>
        <v>20</v>
      </c>
      <c r="V99" s="66">
        <f t="shared" si="17"/>
        <v>30</v>
      </c>
      <c r="W99" s="79">
        <f t="shared" si="17"/>
        <v>30</v>
      </c>
      <c r="X99" s="79">
        <f t="shared" si="17"/>
        <v>410</v>
      </c>
      <c r="Y99" s="79">
        <f t="shared" si="17"/>
        <v>0</v>
      </c>
      <c r="Z99" s="66">
        <f t="shared" si="17"/>
        <v>32</v>
      </c>
      <c r="AA99" s="79">
        <f t="shared" si="17"/>
        <v>50</v>
      </c>
      <c r="AB99" s="79">
        <f t="shared" si="17"/>
        <v>285</v>
      </c>
      <c r="AC99" s="79">
        <f t="shared" si="17"/>
        <v>0</v>
      </c>
      <c r="AD99" s="66">
        <f t="shared" si="17"/>
        <v>28</v>
      </c>
      <c r="AE99" s="79">
        <f t="shared" si="17"/>
        <v>2440</v>
      </c>
      <c r="AF99" s="79">
        <f t="shared" si="17"/>
        <v>4500</v>
      </c>
      <c r="AG99" s="66">
        <f t="shared" si="17"/>
        <v>180</v>
      </c>
    </row>
    <row r="100" spans="1:939" ht="30.75" customHeight="1" x14ac:dyDescent="0.3">
      <c r="A100" s="96" t="s">
        <v>103</v>
      </c>
      <c r="B100" s="97"/>
      <c r="C100" s="62"/>
      <c r="D100" s="62"/>
      <c r="E100" s="62"/>
      <c r="F100" s="62"/>
      <c r="G100" s="79">
        <f t="shared" ref="G100:AG100" si="18">SUM(G18,G52,G97)</f>
        <v>90</v>
      </c>
      <c r="H100" s="79">
        <f t="shared" si="18"/>
        <v>305</v>
      </c>
      <c r="I100" s="79">
        <f t="shared" si="18"/>
        <v>0</v>
      </c>
      <c r="J100" s="66">
        <f t="shared" si="18"/>
        <v>29</v>
      </c>
      <c r="K100" s="79">
        <f t="shared" si="18"/>
        <v>90</v>
      </c>
      <c r="L100" s="79">
        <f t="shared" si="18"/>
        <v>300</v>
      </c>
      <c r="M100" s="79">
        <f t="shared" si="18"/>
        <v>0</v>
      </c>
      <c r="N100" s="66">
        <f t="shared" si="18"/>
        <v>31</v>
      </c>
      <c r="O100" s="79">
        <f t="shared" si="18"/>
        <v>105</v>
      </c>
      <c r="P100" s="79">
        <f t="shared" si="18"/>
        <v>330</v>
      </c>
      <c r="Q100" s="79">
        <f t="shared" si="18"/>
        <v>0</v>
      </c>
      <c r="R100" s="66">
        <f t="shared" si="18"/>
        <v>30</v>
      </c>
      <c r="S100" s="79">
        <f t="shared" si="18"/>
        <v>90</v>
      </c>
      <c r="T100" s="79">
        <f t="shared" si="18"/>
        <v>345</v>
      </c>
      <c r="U100" s="79">
        <f t="shared" si="18"/>
        <v>0</v>
      </c>
      <c r="V100" s="66">
        <f t="shared" si="18"/>
        <v>30</v>
      </c>
      <c r="W100" s="79">
        <f t="shared" si="18"/>
        <v>30</v>
      </c>
      <c r="X100" s="79">
        <f t="shared" si="18"/>
        <v>365</v>
      </c>
      <c r="Y100" s="79">
        <f t="shared" si="18"/>
        <v>0</v>
      </c>
      <c r="Z100" s="66">
        <f t="shared" si="18"/>
        <v>31</v>
      </c>
      <c r="AA100" s="79">
        <f t="shared" si="18"/>
        <v>60</v>
      </c>
      <c r="AB100" s="79">
        <f t="shared" si="18"/>
        <v>330</v>
      </c>
      <c r="AC100" s="79">
        <f t="shared" si="18"/>
        <v>0</v>
      </c>
      <c r="AD100" s="66">
        <f t="shared" si="18"/>
        <v>29</v>
      </c>
      <c r="AE100" s="79">
        <f t="shared" si="18"/>
        <v>2440</v>
      </c>
      <c r="AF100" s="79">
        <f t="shared" si="18"/>
        <v>4500</v>
      </c>
      <c r="AG100" s="66">
        <f t="shared" si="18"/>
        <v>180</v>
      </c>
    </row>
    <row r="101" spans="1:939" ht="70.8" customHeight="1" x14ac:dyDescent="0.3">
      <c r="A101" s="51"/>
      <c r="B101" s="121" t="s">
        <v>227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</row>
    <row r="102" spans="1:939" ht="36.75" customHeight="1" x14ac:dyDescent="0.3">
      <c r="B102" s="119" t="s">
        <v>143</v>
      </c>
      <c r="C102" s="120"/>
      <c r="D102" s="120"/>
      <c r="E102" s="120"/>
      <c r="F102" s="120"/>
      <c r="G102" s="120"/>
    </row>
    <row r="103" spans="1:939" ht="39" customHeight="1" x14ac:dyDescent="0.3">
      <c r="B103" s="117" t="s">
        <v>107</v>
      </c>
      <c r="C103" s="118"/>
      <c r="D103" s="118"/>
      <c r="E103" s="118"/>
      <c r="F103" s="118"/>
      <c r="G103" s="118"/>
    </row>
    <row r="104" spans="1:939" ht="60.75" customHeight="1" x14ac:dyDescent="0.3">
      <c r="B104" s="122" t="s">
        <v>229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H104" s="110"/>
      <c r="AI104" s="110"/>
      <c r="AJ104" s="110"/>
      <c r="AK104" s="110"/>
      <c r="AL104" s="110"/>
      <c r="AM104" s="110"/>
    </row>
    <row r="105" spans="1:939" x14ac:dyDescent="0.3">
      <c r="B105" s="41"/>
      <c r="C105" s="41"/>
      <c r="D105" s="41"/>
      <c r="E105" s="41"/>
      <c r="F105" s="41"/>
      <c r="G105" s="41"/>
    </row>
    <row r="106" spans="1:939" x14ac:dyDescent="0.3">
      <c r="C106" s="48"/>
      <c r="D106" s="48"/>
      <c r="E106" s="48"/>
      <c r="F106" s="48"/>
      <c r="G106" s="48"/>
    </row>
    <row r="107" spans="1:939" x14ac:dyDescent="0.3">
      <c r="C107" s="48"/>
      <c r="D107" s="48"/>
      <c r="E107" s="48"/>
      <c r="F107" s="48"/>
      <c r="G107" s="48"/>
    </row>
    <row r="108" spans="1:939" x14ac:dyDescent="0.3">
      <c r="C108" s="48"/>
      <c r="D108" s="48"/>
      <c r="E108" s="48"/>
      <c r="F108" s="48"/>
      <c r="G108" s="48"/>
    </row>
    <row r="109" spans="1:939" x14ac:dyDescent="0.3">
      <c r="C109" s="48"/>
      <c r="D109" s="48"/>
      <c r="E109" s="48"/>
      <c r="F109" s="48"/>
      <c r="G109" s="48"/>
    </row>
    <row r="110" spans="1:939" x14ac:dyDescent="0.3">
      <c r="C110" s="48"/>
      <c r="D110" s="48"/>
      <c r="E110" s="48"/>
      <c r="F110" s="48"/>
      <c r="G110" s="48"/>
    </row>
    <row r="111" spans="1:939" x14ac:dyDescent="0.3">
      <c r="C111" s="48"/>
      <c r="D111" s="48"/>
      <c r="E111" s="48"/>
      <c r="F111" s="48"/>
      <c r="G111" s="48"/>
    </row>
  </sheetData>
  <mergeCells count="40">
    <mergeCell ref="A1:AG1"/>
    <mergeCell ref="O7:R7"/>
    <mergeCell ref="S7:V7"/>
    <mergeCell ref="G5:AG5"/>
    <mergeCell ref="A5:F5"/>
    <mergeCell ref="B3:U3"/>
    <mergeCell ref="K7:N7"/>
    <mergeCell ref="W6:AD6"/>
    <mergeCell ref="AF6:AF8"/>
    <mergeCell ref="AA7:AD7"/>
    <mergeCell ref="B2:AG2"/>
    <mergeCell ref="B6:B8"/>
    <mergeCell ref="C6:C8"/>
    <mergeCell ref="D6:F7"/>
    <mergeCell ref="W3:AG3"/>
    <mergeCell ref="W7:Z7"/>
    <mergeCell ref="AH104:AM104"/>
    <mergeCell ref="AG6:AG8"/>
    <mergeCell ref="G7:J7"/>
    <mergeCell ref="AE6:AE8"/>
    <mergeCell ref="B103:G103"/>
    <mergeCell ref="B102:G102"/>
    <mergeCell ref="B101:AG101"/>
    <mergeCell ref="B104:AF104"/>
    <mergeCell ref="B4:AG4"/>
    <mergeCell ref="A9:AG9"/>
    <mergeCell ref="A99:B99"/>
    <mergeCell ref="A100:B100"/>
    <mergeCell ref="G6:N6"/>
    <mergeCell ref="A53:AG53"/>
    <mergeCell ref="A79:B79"/>
    <mergeCell ref="A98:AG98"/>
    <mergeCell ref="A80:AG80"/>
    <mergeCell ref="A97:B97"/>
    <mergeCell ref="A52:B52"/>
    <mergeCell ref="A54:AG54"/>
    <mergeCell ref="O6:V6"/>
    <mergeCell ref="A6:A8"/>
    <mergeCell ref="A18:B18"/>
    <mergeCell ref="A19:AG19"/>
  </mergeCells>
  <phoneticPr fontId="0" type="noConversion"/>
  <pageMargins left="1.2222222222222223E-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3"/>
  <sheetViews>
    <sheetView topLeftCell="A10" zoomScale="80" zoomScaleNormal="80" workbookViewId="0">
      <selection activeCell="AB19" sqref="AB19"/>
    </sheetView>
  </sheetViews>
  <sheetFormatPr defaultRowHeight="14.4" x14ac:dyDescent="0.3"/>
  <cols>
    <col min="1" max="1" width="3.44140625" customWidth="1"/>
    <col min="2" max="2" width="18.44140625" customWidth="1"/>
    <col min="3" max="3" width="5.6640625" customWidth="1"/>
    <col min="4" max="4" width="4.6640625" customWidth="1"/>
    <col min="5" max="5" width="6.109375" customWidth="1"/>
    <col min="6" max="6" width="5.5546875" customWidth="1"/>
    <col min="7" max="7" width="4.6640625" customWidth="1"/>
    <col min="8" max="8" width="4.5546875" customWidth="1"/>
    <col min="9" max="9" width="4.6640625" customWidth="1"/>
    <col min="10" max="10" width="6.88671875" customWidth="1"/>
    <col min="11" max="13" width="4.6640625" customWidth="1"/>
    <col min="14" max="14" width="6" customWidth="1"/>
    <col min="15" max="17" width="4.6640625" customWidth="1"/>
    <col min="18" max="18" width="6.6640625" customWidth="1"/>
    <col min="19" max="21" width="4.6640625" customWidth="1"/>
    <col min="22" max="22" width="6.109375" customWidth="1"/>
    <col min="23" max="23" width="7.109375" customWidth="1"/>
    <col min="24" max="24" width="10.109375" customWidth="1"/>
    <col min="25" max="25" width="8" customWidth="1"/>
  </cols>
  <sheetData>
    <row r="1" spans="1:25" ht="15.6" x14ac:dyDescent="0.3">
      <c r="A1" s="155" t="s">
        <v>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15.6" x14ac:dyDescent="0.3">
      <c r="A2" s="2"/>
      <c r="B2" s="157" t="s">
        <v>22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5.6" x14ac:dyDescent="0.3">
      <c r="A3" s="2"/>
      <c r="B3" s="158" t="s">
        <v>23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4"/>
      <c r="W3" s="159"/>
      <c r="X3" s="159"/>
      <c r="Y3" s="159"/>
    </row>
    <row r="4" spans="1:25" ht="21" thickBot="1" x14ac:dyDescent="0.35">
      <c r="A4" s="2"/>
      <c r="B4" s="3" t="s">
        <v>29</v>
      </c>
      <c r="C4" s="34" t="s">
        <v>30</v>
      </c>
      <c r="D4" s="37" t="s">
        <v>31</v>
      </c>
      <c r="E4" s="35" t="s">
        <v>32</v>
      </c>
      <c r="F4" s="38" t="s">
        <v>35</v>
      </c>
      <c r="G4" s="36" t="s">
        <v>33</v>
      </c>
      <c r="H4" s="39" t="s">
        <v>34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3">
      <c r="A5" s="160"/>
      <c r="B5" s="161"/>
      <c r="C5" s="161"/>
      <c r="D5" s="161"/>
      <c r="E5" s="161"/>
      <c r="F5" s="162"/>
      <c r="G5" s="163" t="s">
        <v>3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5"/>
    </row>
    <row r="6" spans="1:25" ht="60" customHeight="1" x14ac:dyDescent="0.3">
      <c r="A6" s="187" t="s">
        <v>0</v>
      </c>
      <c r="B6" s="190" t="s">
        <v>4</v>
      </c>
      <c r="C6" s="190" t="s">
        <v>1</v>
      </c>
      <c r="D6" s="192" t="s">
        <v>11</v>
      </c>
      <c r="E6" s="192"/>
      <c r="F6" s="192"/>
      <c r="G6" s="193" t="s">
        <v>5</v>
      </c>
      <c r="H6" s="193"/>
      <c r="I6" s="193"/>
      <c r="J6" s="193"/>
      <c r="K6" s="193"/>
      <c r="L6" s="193"/>
      <c r="M6" s="193"/>
      <c r="N6" s="193"/>
      <c r="O6" s="189" t="s">
        <v>6</v>
      </c>
      <c r="P6" s="189"/>
      <c r="Q6" s="189"/>
      <c r="R6" s="189"/>
      <c r="S6" s="189"/>
      <c r="T6" s="189"/>
      <c r="U6" s="189"/>
      <c r="V6" s="189"/>
      <c r="W6" s="172" t="s">
        <v>8</v>
      </c>
      <c r="X6" s="172" t="s">
        <v>38</v>
      </c>
      <c r="Y6" s="172" t="s">
        <v>9</v>
      </c>
    </row>
    <row r="7" spans="1:25" ht="15" customHeight="1" x14ac:dyDescent="0.3">
      <c r="A7" s="187"/>
      <c r="B7" s="190"/>
      <c r="C7" s="190"/>
      <c r="D7" s="192"/>
      <c r="E7" s="192"/>
      <c r="F7" s="192"/>
      <c r="G7" s="175" t="s">
        <v>14</v>
      </c>
      <c r="H7" s="176"/>
      <c r="I7" s="176"/>
      <c r="J7" s="177"/>
      <c r="K7" s="178" t="s">
        <v>15</v>
      </c>
      <c r="L7" s="179"/>
      <c r="M7" s="179"/>
      <c r="N7" s="180"/>
      <c r="O7" s="181" t="s">
        <v>16</v>
      </c>
      <c r="P7" s="182"/>
      <c r="Q7" s="182"/>
      <c r="R7" s="183"/>
      <c r="S7" s="184" t="s">
        <v>17</v>
      </c>
      <c r="T7" s="185"/>
      <c r="U7" s="185"/>
      <c r="V7" s="186"/>
      <c r="W7" s="173"/>
      <c r="X7" s="173"/>
      <c r="Y7" s="173"/>
    </row>
    <row r="8" spans="1:25" ht="15" thickBot="1" x14ac:dyDescent="0.35">
      <c r="A8" s="188"/>
      <c r="B8" s="191"/>
      <c r="C8" s="191"/>
      <c r="D8" s="6" t="s">
        <v>2</v>
      </c>
      <c r="E8" s="6" t="s">
        <v>21</v>
      </c>
      <c r="F8" s="6" t="s">
        <v>20</v>
      </c>
      <c r="G8" s="16" t="s">
        <v>30</v>
      </c>
      <c r="H8" s="16" t="s">
        <v>32</v>
      </c>
      <c r="I8" s="16" t="s">
        <v>33</v>
      </c>
      <c r="J8" s="16" t="s">
        <v>10</v>
      </c>
      <c r="K8" s="7" t="s">
        <v>30</v>
      </c>
      <c r="L8" s="7" t="s">
        <v>32</v>
      </c>
      <c r="M8" s="7" t="s">
        <v>33</v>
      </c>
      <c r="N8" s="7" t="s">
        <v>10</v>
      </c>
      <c r="O8" s="19" t="s">
        <v>30</v>
      </c>
      <c r="P8" s="19" t="s">
        <v>32</v>
      </c>
      <c r="Q8" s="19" t="s">
        <v>33</v>
      </c>
      <c r="R8" s="19" t="s">
        <v>10</v>
      </c>
      <c r="S8" s="8" t="s">
        <v>30</v>
      </c>
      <c r="T8" s="8" t="s">
        <v>32</v>
      </c>
      <c r="U8" s="8" t="s">
        <v>33</v>
      </c>
      <c r="V8" s="8" t="s">
        <v>10</v>
      </c>
      <c r="W8" s="174"/>
      <c r="X8" s="174"/>
      <c r="Y8" s="174"/>
    </row>
    <row r="9" spans="1:25" x14ac:dyDescent="0.3">
      <c r="A9" s="170" t="s">
        <v>24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</row>
    <row r="10" spans="1:25" ht="30" customHeight="1" x14ac:dyDescent="0.3">
      <c r="A10" s="30"/>
      <c r="B10" s="33"/>
      <c r="C10" s="31"/>
      <c r="D10" s="26"/>
      <c r="E10" s="26"/>
      <c r="F10" s="26"/>
      <c r="G10" s="32"/>
      <c r="H10" s="32"/>
      <c r="I10" s="32"/>
      <c r="J10" s="32"/>
      <c r="K10" s="23"/>
      <c r="L10" s="23"/>
      <c r="M10" s="23"/>
      <c r="N10" s="23"/>
      <c r="O10" s="25"/>
      <c r="P10" s="25"/>
      <c r="Q10" s="25"/>
      <c r="R10" s="25"/>
      <c r="S10" s="24"/>
      <c r="T10" s="24"/>
      <c r="U10" s="24"/>
      <c r="V10" s="24"/>
      <c r="W10" s="26"/>
      <c r="X10" s="26"/>
      <c r="Y10" s="26"/>
    </row>
    <row r="11" spans="1:25" x14ac:dyDescent="0.3">
      <c r="A11" s="14"/>
      <c r="B11" s="11"/>
      <c r="C11" s="5"/>
      <c r="D11" s="1"/>
      <c r="E11" s="1"/>
      <c r="F11" s="1"/>
      <c r="G11" s="17"/>
      <c r="H11" s="17"/>
      <c r="I11" s="17"/>
      <c r="J11" s="17"/>
      <c r="K11" s="9"/>
      <c r="L11" s="9"/>
      <c r="M11" s="9"/>
      <c r="N11" s="9"/>
      <c r="O11" s="20"/>
      <c r="P11" s="20"/>
      <c r="Q11" s="20"/>
      <c r="R11" s="20"/>
      <c r="S11" s="10"/>
      <c r="T11" s="10"/>
      <c r="U11" s="10"/>
      <c r="V11" s="10"/>
      <c r="W11" s="1"/>
      <c r="X11" s="1"/>
      <c r="Y11" s="1"/>
    </row>
    <row r="12" spans="1:25" x14ac:dyDescent="0.3">
      <c r="A12" s="14"/>
      <c r="B12" s="11"/>
      <c r="C12" s="5"/>
      <c r="D12" s="1"/>
      <c r="E12" s="1"/>
      <c r="F12" s="1"/>
      <c r="G12" s="17"/>
      <c r="H12" s="17"/>
      <c r="I12" s="17"/>
      <c r="J12" s="17"/>
      <c r="K12" s="9"/>
      <c r="L12" s="9"/>
      <c r="M12" s="9"/>
      <c r="N12" s="9"/>
      <c r="O12" s="20"/>
      <c r="P12" s="20"/>
      <c r="Q12" s="20"/>
      <c r="R12" s="20"/>
      <c r="S12" s="10"/>
      <c r="T12" s="10"/>
      <c r="U12" s="10"/>
      <c r="V12" s="10"/>
      <c r="W12" s="1"/>
      <c r="X12" s="1"/>
      <c r="Y12" s="1"/>
    </row>
    <row r="13" spans="1:25" x14ac:dyDescent="0.3">
      <c r="A13" s="166" t="s">
        <v>12</v>
      </c>
      <c r="B13" s="167"/>
      <c r="C13" s="1"/>
      <c r="D13" s="1"/>
      <c r="E13" s="1"/>
      <c r="F13" s="1"/>
      <c r="G13" s="40">
        <f t="shared" ref="G13:Y13" si="0">G10+G11+G12</f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40">
        <f t="shared" si="0"/>
        <v>0</v>
      </c>
      <c r="W13" s="40">
        <f t="shared" si="0"/>
        <v>0</v>
      </c>
      <c r="X13" s="40"/>
      <c r="Y13" s="40">
        <f t="shared" si="0"/>
        <v>0</v>
      </c>
    </row>
    <row r="14" spans="1:25" x14ac:dyDescent="0.3">
      <c r="A14" s="168" t="s">
        <v>25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</row>
    <row r="15" spans="1:25" x14ac:dyDescent="0.3">
      <c r="A15" s="15"/>
      <c r="B15" s="12"/>
      <c r="C15" s="5"/>
      <c r="D15" s="1"/>
      <c r="E15" s="1"/>
      <c r="F15" s="5"/>
      <c r="G15" s="17"/>
      <c r="H15" s="17"/>
      <c r="I15" s="17"/>
      <c r="J15" s="17"/>
      <c r="K15" s="9"/>
      <c r="L15" s="9"/>
      <c r="M15" s="9"/>
      <c r="N15" s="9"/>
      <c r="O15" s="20"/>
      <c r="P15" s="20"/>
      <c r="Q15" s="20"/>
      <c r="R15" s="20"/>
      <c r="S15" s="10"/>
      <c r="T15" s="10"/>
      <c r="U15" s="10"/>
      <c r="V15" s="10"/>
      <c r="W15" s="1">
        <f t="shared" ref="W15:W22" si="1">G15+H15+I15+K15+L15+M15+O15+P15+Q15+S15+T15+U15</f>
        <v>0</v>
      </c>
      <c r="X15" s="1"/>
      <c r="Y15" s="1">
        <f t="shared" ref="Y15:Y22" si="2">J15+N15+R15+V15</f>
        <v>0</v>
      </c>
    </row>
    <row r="16" spans="1:25" x14ac:dyDescent="0.3">
      <c r="A16" s="29"/>
      <c r="B16" s="12"/>
      <c r="C16" s="5"/>
      <c r="D16" s="1"/>
      <c r="E16" s="1"/>
      <c r="F16" s="5"/>
      <c r="G16" s="17"/>
      <c r="H16" s="17"/>
      <c r="I16" s="17"/>
      <c r="J16" s="17"/>
      <c r="K16" s="9"/>
      <c r="L16" s="9"/>
      <c r="M16" s="9"/>
      <c r="N16" s="9"/>
      <c r="O16" s="20"/>
      <c r="P16" s="20"/>
      <c r="Q16" s="20"/>
      <c r="R16" s="20"/>
      <c r="S16" s="10"/>
      <c r="T16" s="10"/>
      <c r="U16" s="10"/>
      <c r="V16" s="10"/>
      <c r="W16" s="1">
        <f t="shared" si="1"/>
        <v>0</v>
      </c>
      <c r="X16" s="1"/>
      <c r="Y16" s="1">
        <f t="shared" si="2"/>
        <v>0</v>
      </c>
    </row>
    <row r="17" spans="1:25" x14ac:dyDescent="0.3">
      <c r="A17" s="14"/>
      <c r="B17" s="12"/>
      <c r="C17" s="5"/>
      <c r="D17" s="1"/>
      <c r="E17" s="1"/>
      <c r="F17" s="5"/>
      <c r="G17" s="17"/>
      <c r="H17" s="17"/>
      <c r="I17" s="17"/>
      <c r="J17" s="17"/>
      <c r="K17" s="9"/>
      <c r="L17" s="9"/>
      <c r="M17" s="9"/>
      <c r="N17" s="9"/>
      <c r="O17" s="20"/>
      <c r="P17" s="20"/>
      <c r="Q17" s="20"/>
      <c r="R17" s="20"/>
      <c r="S17" s="10"/>
      <c r="T17" s="10"/>
      <c r="U17" s="10"/>
      <c r="V17" s="10"/>
      <c r="W17" s="1">
        <f t="shared" si="1"/>
        <v>0</v>
      </c>
      <c r="X17" s="1"/>
      <c r="Y17" s="1">
        <f t="shared" si="2"/>
        <v>0</v>
      </c>
    </row>
    <row r="18" spans="1:25" x14ac:dyDescent="0.3">
      <c r="A18" s="14"/>
      <c r="B18" s="12"/>
      <c r="C18" s="5"/>
      <c r="D18" s="1"/>
      <c r="E18" s="1"/>
      <c r="F18" s="5"/>
      <c r="G18" s="17"/>
      <c r="H18" s="17"/>
      <c r="I18" s="17"/>
      <c r="J18" s="17"/>
      <c r="K18" s="9"/>
      <c r="L18" s="9"/>
      <c r="M18" s="9"/>
      <c r="N18" s="9"/>
      <c r="O18" s="20"/>
      <c r="P18" s="20"/>
      <c r="Q18" s="20"/>
      <c r="R18" s="20"/>
      <c r="S18" s="10"/>
      <c r="T18" s="10"/>
      <c r="U18" s="10"/>
      <c r="V18" s="10"/>
      <c r="W18" s="1">
        <f t="shared" si="1"/>
        <v>0</v>
      </c>
      <c r="X18" s="1"/>
      <c r="Y18" s="1">
        <f t="shared" si="2"/>
        <v>0</v>
      </c>
    </row>
    <row r="19" spans="1:25" x14ac:dyDescent="0.3">
      <c r="A19" s="14"/>
      <c r="B19" s="12"/>
      <c r="C19" s="5"/>
      <c r="D19" s="1"/>
      <c r="E19" s="1"/>
      <c r="F19" s="5"/>
      <c r="G19" s="17"/>
      <c r="H19" s="17"/>
      <c r="I19" s="17"/>
      <c r="J19" s="17"/>
      <c r="K19" s="9"/>
      <c r="L19" s="9"/>
      <c r="M19" s="9"/>
      <c r="N19" s="9"/>
      <c r="O19" s="20"/>
      <c r="P19" s="20"/>
      <c r="Q19" s="20"/>
      <c r="R19" s="20"/>
      <c r="S19" s="10"/>
      <c r="T19" s="10"/>
      <c r="U19" s="10"/>
      <c r="V19" s="10"/>
      <c r="W19" s="1">
        <f t="shared" si="1"/>
        <v>0</v>
      </c>
      <c r="X19" s="1"/>
      <c r="Y19" s="1">
        <f t="shared" si="2"/>
        <v>0</v>
      </c>
    </row>
    <row r="20" spans="1:25" x14ac:dyDescent="0.3">
      <c r="A20" s="14"/>
      <c r="B20" s="12"/>
      <c r="C20" s="5"/>
      <c r="D20" s="1"/>
      <c r="E20" s="1"/>
      <c r="F20" s="5"/>
      <c r="G20" s="17"/>
      <c r="H20" s="17"/>
      <c r="I20" s="17"/>
      <c r="J20" s="17"/>
      <c r="K20" s="9"/>
      <c r="L20" s="9"/>
      <c r="M20" s="9"/>
      <c r="N20" s="9"/>
      <c r="O20" s="20"/>
      <c r="P20" s="20"/>
      <c r="Q20" s="20"/>
      <c r="R20" s="20"/>
      <c r="S20" s="10"/>
      <c r="T20" s="10"/>
      <c r="U20" s="10"/>
      <c r="V20" s="10"/>
      <c r="W20" s="1">
        <f t="shared" si="1"/>
        <v>0</v>
      </c>
      <c r="X20" s="1"/>
      <c r="Y20" s="1">
        <f t="shared" si="2"/>
        <v>0</v>
      </c>
    </row>
    <row r="21" spans="1:25" x14ac:dyDescent="0.3">
      <c r="A21" s="14"/>
      <c r="B21" s="12"/>
      <c r="C21" s="5"/>
      <c r="D21" s="1"/>
      <c r="E21" s="1"/>
      <c r="F21" s="5"/>
      <c r="G21" s="17"/>
      <c r="H21" s="17"/>
      <c r="I21" s="17"/>
      <c r="J21" s="17"/>
      <c r="K21" s="9"/>
      <c r="L21" s="9"/>
      <c r="M21" s="9"/>
      <c r="N21" s="9"/>
      <c r="O21" s="20"/>
      <c r="P21" s="20"/>
      <c r="Q21" s="20"/>
      <c r="R21" s="20"/>
      <c r="S21" s="10"/>
      <c r="T21" s="10"/>
      <c r="U21" s="10"/>
      <c r="V21" s="10"/>
      <c r="W21" s="1">
        <f t="shared" si="1"/>
        <v>0</v>
      </c>
      <c r="X21" s="1"/>
      <c r="Y21" s="1">
        <f t="shared" si="2"/>
        <v>0</v>
      </c>
    </row>
    <row r="22" spans="1:25" x14ac:dyDescent="0.3">
      <c r="A22" s="194"/>
      <c r="B22" s="195"/>
      <c r="C22" s="5"/>
      <c r="D22" s="1"/>
      <c r="E22" s="1"/>
      <c r="F22" s="5"/>
      <c r="G22" s="18"/>
      <c r="H22" s="18"/>
      <c r="I22" s="18"/>
      <c r="J22" s="18"/>
      <c r="K22" s="27"/>
      <c r="L22" s="27"/>
      <c r="M22" s="27"/>
      <c r="N22" s="27"/>
      <c r="O22" s="21"/>
      <c r="P22" s="21"/>
      <c r="Q22" s="21"/>
      <c r="R22" s="21"/>
      <c r="S22" s="28"/>
      <c r="T22" s="28"/>
      <c r="U22" s="28"/>
      <c r="V22" s="28"/>
      <c r="W22" s="1">
        <f t="shared" si="1"/>
        <v>0</v>
      </c>
      <c r="X22" s="1"/>
      <c r="Y22" s="1">
        <f t="shared" si="2"/>
        <v>0</v>
      </c>
    </row>
    <row r="23" spans="1:25" x14ac:dyDescent="0.3">
      <c r="A23" s="166" t="s">
        <v>12</v>
      </c>
      <c r="B23" s="167"/>
      <c r="C23" s="1"/>
      <c r="D23" s="1"/>
      <c r="E23" s="1"/>
      <c r="F23" s="1"/>
      <c r="G23" s="40">
        <f>G15+G16+G17+G18+G19+G20+G21+G22</f>
        <v>0</v>
      </c>
      <c r="H23" s="40">
        <f t="shared" ref="H23:Y23" si="3">H15+H16+H17+H18+H19+H20+H21+H22</f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/>
      <c r="Y23" s="40">
        <f t="shared" si="3"/>
        <v>0</v>
      </c>
    </row>
    <row r="24" spans="1:25" x14ac:dyDescent="0.3">
      <c r="A24" s="168" t="s">
        <v>26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</row>
    <row r="25" spans="1:25" x14ac:dyDescent="0.3">
      <c r="A25" s="14"/>
      <c r="B25" s="13"/>
      <c r="C25" s="5"/>
      <c r="D25" s="1"/>
      <c r="E25" s="1"/>
      <c r="F25" s="5"/>
      <c r="G25" s="17"/>
      <c r="H25" s="17"/>
      <c r="I25" s="17"/>
      <c r="J25" s="17"/>
      <c r="K25" s="9"/>
      <c r="L25" s="9"/>
      <c r="M25" s="9"/>
      <c r="N25" s="9"/>
      <c r="O25" s="20"/>
      <c r="P25" s="20"/>
      <c r="Q25" s="20"/>
      <c r="R25" s="20"/>
      <c r="S25" s="10"/>
      <c r="T25" s="10"/>
      <c r="U25" s="10"/>
      <c r="V25" s="10"/>
      <c r="W25" s="1">
        <f>G25+H25+I25+K25+L25+M25+O25+P25+Q25+S25+T25+U25</f>
        <v>0</v>
      </c>
      <c r="X25" s="1"/>
      <c r="Y25" s="1">
        <f>J25+N25+R25+V25</f>
        <v>0</v>
      </c>
    </row>
    <row r="26" spans="1:25" x14ac:dyDescent="0.3">
      <c r="A26" s="14"/>
      <c r="B26" s="13"/>
      <c r="C26" s="5"/>
      <c r="D26" s="1"/>
      <c r="E26" s="1"/>
      <c r="F26" s="5"/>
      <c r="G26" s="17"/>
      <c r="H26" s="17"/>
      <c r="I26" s="17"/>
      <c r="J26" s="17"/>
      <c r="K26" s="9"/>
      <c r="L26" s="9"/>
      <c r="M26" s="9"/>
      <c r="N26" s="9"/>
      <c r="O26" s="20"/>
      <c r="P26" s="20"/>
      <c r="Q26" s="20"/>
      <c r="R26" s="20"/>
      <c r="S26" s="10"/>
      <c r="T26" s="10"/>
      <c r="U26" s="10"/>
      <c r="V26" s="10"/>
      <c r="W26" s="1">
        <f>G26+H26+I26+K26+L26+M26+O26+P26+Q26+S26+T26+U26</f>
        <v>0</v>
      </c>
      <c r="X26" s="1"/>
      <c r="Y26" s="1">
        <f>J26+N26+R26+V26</f>
        <v>0</v>
      </c>
    </row>
    <row r="27" spans="1:25" x14ac:dyDescent="0.3">
      <c r="A27" s="14"/>
      <c r="B27" s="13"/>
      <c r="C27" s="5"/>
      <c r="D27" s="1"/>
      <c r="E27" s="1"/>
      <c r="F27" s="5"/>
      <c r="G27" s="17"/>
      <c r="H27" s="17"/>
      <c r="I27" s="17"/>
      <c r="J27" s="17"/>
      <c r="K27" s="9"/>
      <c r="L27" s="9"/>
      <c r="M27" s="9"/>
      <c r="N27" s="9"/>
      <c r="O27" s="20"/>
      <c r="P27" s="20"/>
      <c r="Q27" s="20"/>
      <c r="R27" s="20"/>
      <c r="S27" s="10"/>
      <c r="T27" s="10"/>
      <c r="U27" s="10"/>
      <c r="V27" s="10"/>
      <c r="W27" s="1">
        <f>G27+H27+I27+K27+L27+M27+O27+P27+Q27+S27+T27+U27</f>
        <v>0</v>
      </c>
      <c r="X27" s="1"/>
      <c r="Y27" s="1">
        <f>J27+N27+R27+V27</f>
        <v>0</v>
      </c>
    </row>
    <row r="28" spans="1:25" x14ac:dyDescent="0.3">
      <c r="A28" s="166" t="s">
        <v>12</v>
      </c>
      <c r="B28" s="167"/>
      <c r="C28" s="1"/>
      <c r="D28" s="1"/>
      <c r="E28" s="1"/>
      <c r="F28" s="1"/>
      <c r="G28" s="40">
        <f>G25+G26+G27</f>
        <v>0</v>
      </c>
      <c r="H28" s="40">
        <f t="shared" ref="H28:Y28" si="4">H25+H26+H27</f>
        <v>0</v>
      </c>
      <c r="I28" s="40">
        <f t="shared" si="4"/>
        <v>0</v>
      </c>
      <c r="J28" s="40">
        <f t="shared" si="4"/>
        <v>0</v>
      </c>
      <c r="K28" s="40">
        <f t="shared" si="4"/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  <c r="P28" s="40">
        <f t="shared" si="4"/>
        <v>0</v>
      </c>
      <c r="Q28" s="40">
        <f t="shared" si="4"/>
        <v>0</v>
      </c>
      <c r="R28" s="40">
        <f t="shared" si="4"/>
        <v>0</v>
      </c>
      <c r="S28" s="40">
        <f t="shared" si="4"/>
        <v>0</v>
      </c>
      <c r="T28" s="40">
        <f t="shared" si="4"/>
        <v>0</v>
      </c>
      <c r="U28" s="40">
        <f t="shared" si="4"/>
        <v>0</v>
      </c>
      <c r="V28" s="40">
        <f t="shared" si="4"/>
        <v>0</v>
      </c>
      <c r="W28" s="40">
        <f t="shared" si="4"/>
        <v>0</v>
      </c>
      <c r="X28" s="40"/>
      <c r="Y28" s="40">
        <f t="shared" si="4"/>
        <v>0</v>
      </c>
    </row>
    <row r="29" spans="1:25" x14ac:dyDescent="0.3">
      <c r="A29" s="168" t="s">
        <v>27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</row>
    <row r="30" spans="1:25" x14ac:dyDescent="0.3">
      <c r="A30" s="14"/>
      <c r="B30" s="11"/>
      <c r="C30" s="5"/>
      <c r="D30" s="1"/>
      <c r="E30" s="5"/>
      <c r="F30" s="5"/>
      <c r="G30" s="17"/>
      <c r="H30" s="17"/>
      <c r="I30" s="17"/>
      <c r="J30" s="17"/>
      <c r="K30" s="9"/>
      <c r="L30" s="9"/>
      <c r="M30" s="9"/>
      <c r="N30" s="9"/>
      <c r="O30" s="20"/>
      <c r="P30" s="20"/>
      <c r="Q30" s="20"/>
      <c r="R30" s="20"/>
      <c r="S30" s="10"/>
      <c r="T30" s="10"/>
      <c r="U30" s="10"/>
      <c r="V30" s="10"/>
      <c r="W30" s="1">
        <f t="shared" ref="W30:W37" si="5">G30+H30+I30+K30+L30+M30+O30+P30+Q30+S30+T30+U30</f>
        <v>0</v>
      </c>
      <c r="X30" s="1"/>
      <c r="Y30" s="1">
        <f t="shared" ref="Y30:Y37" si="6">J30+N30+R30+V30</f>
        <v>0</v>
      </c>
    </row>
    <row r="31" spans="1:25" x14ac:dyDescent="0.3">
      <c r="A31" s="14"/>
      <c r="B31" s="11"/>
      <c r="C31" s="5"/>
      <c r="D31" s="1"/>
      <c r="E31" s="5"/>
      <c r="F31" s="5"/>
      <c r="G31" s="17"/>
      <c r="H31" s="17"/>
      <c r="I31" s="17"/>
      <c r="J31" s="17"/>
      <c r="K31" s="9"/>
      <c r="L31" s="9"/>
      <c r="M31" s="9"/>
      <c r="N31" s="9"/>
      <c r="O31" s="20"/>
      <c r="P31" s="20"/>
      <c r="Q31" s="20"/>
      <c r="R31" s="20"/>
      <c r="S31" s="10"/>
      <c r="T31" s="10"/>
      <c r="U31" s="10"/>
      <c r="V31" s="10"/>
      <c r="W31" s="1">
        <f t="shared" si="5"/>
        <v>0</v>
      </c>
      <c r="X31" s="1"/>
      <c r="Y31" s="1">
        <f t="shared" si="6"/>
        <v>0</v>
      </c>
    </row>
    <row r="32" spans="1:25" x14ac:dyDescent="0.3">
      <c r="A32" s="14"/>
      <c r="B32" s="11"/>
      <c r="C32" s="5"/>
      <c r="D32" s="1"/>
      <c r="E32" s="5"/>
      <c r="F32" s="5"/>
      <c r="G32" s="17"/>
      <c r="H32" s="17"/>
      <c r="I32" s="17"/>
      <c r="J32" s="17"/>
      <c r="K32" s="9"/>
      <c r="L32" s="9"/>
      <c r="M32" s="9"/>
      <c r="N32" s="9"/>
      <c r="O32" s="20"/>
      <c r="P32" s="20"/>
      <c r="Q32" s="20"/>
      <c r="R32" s="20"/>
      <c r="S32" s="10"/>
      <c r="T32" s="10"/>
      <c r="U32" s="10"/>
      <c r="V32" s="10"/>
      <c r="W32" s="1">
        <f t="shared" si="5"/>
        <v>0</v>
      </c>
      <c r="X32" s="1"/>
      <c r="Y32" s="1">
        <f t="shared" si="6"/>
        <v>0</v>
      </c>
    </row>
    <row r="33" spans="1:25" x14ac:dyDescent="0.3">
      <c r="A33" s="14"/>
      <c r="B33" s="11"/>
      <c r="C33" s="5"/>
      <c r="D33" s="1"/>
      <c r="E33" s="1"/>
      <c r="F33" s="5"/>
      <c r="G33" s="17"/>
      <c r="H33" s="17"/>
      <c r="I33" s="17"/>
      <c r="J33" s="17"/>
      <c r="K33" s="9"/>
      <c r="L33" s="9"/>
      <c r="M33" s="9"/>
      <c r="N33" s="9"/>
      <c r="O33" s="20"/>
      <c r="P33" s="20"/>
      <c r="Q33" s="20"/>
      <c r="R33" s="20"/>
      <c r="S33" s="10"/>
      <c r="T33" s="10"/>
      <c r="U33" s="10"/>
      <c r="V33" s="10"/>
      <c r="W33" s="1">
        <f t="shared" si="5"/>
        <v>0</v>
      </c>
      <c r="X33" s="1"/>
      <c r="Y33" s="1">
        <f t="shared" si="6"/>
        <v>0</v>
      </c>
    </row>
    <row r="34" spans="1:25" x14ac:dyDescent="0.3">
      <c r="A34" s="14"/>
      <c r="B34" s="11"/>
      <c r="C34" s="5"/>
      <c r="D34" s="1"/>
      <c r="E34" s="5"/>
      <c r="F34" s="5"/>
      <c r="G34" s="17"/>
      <c r="H34" s="17"/>
      <c r="I34" s="17"/>
      <c r="J34" s="17"/>
      <c r="K34" s="9"/>
      <c r="L34" s="9"/>
      <c r="M34" s="9"/>
      <c r="N34" s="9"/>
      <c r="O34" s="20"/>
      <c r="P34" s="20"/>
      <c r="Q34" s="20"/>
      <c r="R34" s="20"/>
      <c r="S34" s="10"/>
      <c r="T34" s="10"/>
      <c r="U34" s="10"/>
      <c r="V34" s="10"/>
      <c r="W34" s="1">
        <f t="shared" si="5"/>
        <v>0</v>
      </c>
      <c r="X34" s="1"/>
      <c r="Y34" s="1">
        <f t="shared" si="6"/>
        <v>0</v>
      </c>
    </row>
    <row r="35" spans="1:25" x14ac:dyDescent="0.3">
      <c r="A35" s="14"/>
      <c r="B35" s="11"/>
      <c r="C35" s="5"/>
      <c r="D35" s="1"/>
      <c r="E35" s="5"/>
      <c r="F35" s="5"/>
      <c r="G35" s="17"/>
      <c r="H35" s="17"/>
      <c r="I35" s="17"/>
      <c r="J35" s="17"/>
      <c r="K35" s="9"/>
      <c r="L35" s="9"/>
      <c r="M35" s="9"/>
      <c r="N35" s="9"/>
      <c r="O35" s="20"/>
      <c r="P35" s="20"/>
      <c r="Q35" s="20"/>
      <c r="R35" s="20"/>
      <c r="S35" s="10"/>
      <c r="T35" s="10"/>
      <c r="U35" s="10"/>
      <c r="V35" s="10"/>
      <c r="W35" s="1">
        <f t="shared" si="5"/>
        <v>0</v>
      </c>
      <c r="X35" s="1"/>
      <c r="Y35" s="1">
        <f t="shared" si="6"/>
        <v>0</v>
      </c>
    </row>
    <row r="36" spans="1:25" x14ac:dyDescent="0.3">
      <c r="A36" s="14"/>
      <c r="B36" s="11"/>
      <c r="C36" s="5"/>
      <c r="D36" s="1"/>
      <c r="E36" s="5"/>
      <c r="F36" s="5"/>
      <c r="G36" s="17"/>
      <c r="H36" s="17"/>
      <c r="I36" s="17"/>
      <c r="J36" s="17"/>
      <c r="K36" s="9"/>
      <c r="L36" s="9"/>
      <c r="M36" s="9"/>
      <c r="N36" s="9"/>
      <c r="O36" s="20"/>
      <c r="P36" s="20"/>
      <c r="Q36" s="20"/>
      <c r="R36" s="20"/>
      <c r="S36" s="10"/>
      <c r="T36" s="10"/>
      <c r="U36" s="10"/>
      <c r="V36" s="10"/>
      <c r="W36" s="1">
        <f t="shared" si="5"/>
        <v>0</v>
      </c>
      <c r="X36" s="1"/>
      <c r="Y36" s="1">
        <f t="shared" si="6"/>
        <v>0</v>
      </c>
    </row>
    <row r="37" spans="1:25" x14ac:dyDescent="0.3">
      <c r="A37" s="14"/>
      <c r="B37" s="11"/>
      <c r="C37" s="5"/>
      <c r="D37" s="1"/>
      <c r="E37" s="5"/>
      <c r="F37" s="5"/>
      <c r="G37" s="17"/>
      <c r="H37" s="17"/>
      <c r="I37" s="17"/>
      <c r="J37" s="17"/>
      <c r="K37" s="9"/>
      <c r="L37" s="9"/>
      <c r="M37" s="9"/>
      <c r="N37" s="9"/>
      <c r="O37" s="20"/>
      <c r="P37" s="20"/>
      <c r="Q37" s="20"/>
      <c r="R37" s="20"/>
      <c r="S37" s="10"/>
      <c r="T37" s="10"/>
      <c r="U37" s="10"/>
      <c r="V37" s="10"/>
      <c r="W37" s="1">
        <f t="shared" si="5"/>
        <v>0</v>
      </c>
      <c r="X37" s="1"/>
      <c r="Y37" s="1">
        <f t="shared" si="6"/>
        <v>0</v>
      </c>
    </row>
    <row r="38" spans="1:25" x14ac:dyDescent="0.3">
      <c r="A38" s="166" t="s">
        <v>12</v>
      </c>
      <c r="B38" s="167"/>
      <c r="C38" s="1"/>
      <c r="D38" s="1"/>
      <c r="E38" s="1"/>
      <c r="F38" s="1"/>
      <c r="G38" s="40">
        <f>G30+G31+G32+G33+G34+G35+G36+G37</f>
        <v>0</v>
      </c>
      <c r="H38" s="40">
        <f t="shared" ref="H38:Y38" si="7">H30+H31+H32+H33+H34+H35+H36+H37</f>
        <v>0</v>
      </c>
      <c r="I38" s="40">
        <f t="shared" si="7"/>
        <v>0</v>
      </c>
      <c r="J38" s="40">
        <f t="shared" si="7"/>
        <v>0</v>
      </c>
      <c r="K38" s="40">
        <f t="shared" si="7"/>
        <v>0</v>
      </c>
      <c r="L38" s="40">
        <f t="shared" si="7"/>
        <v>0</v>
      </c>
      <c r="M38" s="40">
        <f t="shared" si="7"/>
        <v>0</v>
      </c>
      <c r="N38" s="40">
        <f t="shared" si="7"/>
        <v>0</v>
      </c>
      <c r="O38" s="40">
        <f t="shared" si="7"/>
        <v>0</v>
      </c>
      <c r="P38" s="40">
        <f t="shared" si="7"/>
        <v>0</v>
      </c>
      <c r="Q38" s="40">
        <f t="shared" si="7"/>
        <v>0</v>
      </c>
      <c r="R38" s="40">
        <f t="shared" si="7"/>
        <v>0</v>
      </c>
      <c r="S38" s="40">
        <f t="shared" si="7"/>
        <v>0</v>
      </c>
      <c r="T38" s="40">
        <f t="shared" si="7"/>
        <v>0</v>
      </c>
      <c r="U38" s="40">
        <f t="shared" si="7"/>
        <v>0</v>
      </c>
      <c r="V38" s="40">
        <f t="shared" si="7"/>
        <v>0</v>
      </c>
      <c r="W38" s="40">
        <f t="shared" si="7"/>
        <v>0</v>
      </c>
      <c r="X38" s="40"/>
      <c r="Y38" s="40">
        <f t="shared" si="7"/>
        <v>0</v>
      </c>
    </row>
    <row r="39" spans="1:25" x14ac:dyDescent="0.3">
      <c r="A39" s="168" t="s">
        <v>28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x14ac:dyDescent="0.3">
      <c r="A40" s="14"/>
      <c r="B40" s="13"/>
      <c r="C40" s="5"/>
      <c r="D40" s="1"/>
      <c r="E40" s="5"/>
      <c r="F40" s="5"/>
      <c r="G40" s="17"/>
      <c r="H40" s="17"/>
      <c r="I40" s="17"/>
      <c r="J40" s="17"/>
      <c r="K40" s="9"/>
      <c r="L40" s="9"/>
      <c r="M40" s="9"/>
      <c r="N40" s="9"/>
      <c r="O40" s="20"/>
      <c r="P40" s="20"/>
      <c r="Q40" s="20"/>
      <c r="R40" s="20"/>
      <c r="S40" s="10"/>
      <c r="T40" s="10"/>
      <c r="U40" s="10"/>
      <c r="V40" s="10"/>
      <c r="W40" s="1">
        <f t="shared" ref="W40:W46" si="8">G40+H40+I40+K40+L40+M40+O40+P40+Q40+S40+T40+U40</f>
        <v>0</v>
      </c>
      <c r="X40" s="1"/>
      <c r="Y40" s="1">
        <f t="shared" ref="Y40:Y46" si="9">J40+N40+R40+V40</f>
        <v>0</v>
      </c>
    </row>
    <row r="41" spans="1:25" x14ac:dyDescent="0.3">
      <c r="A41" s="14"/>
      <c r="B41" s="13"/>
      <c r="C41" s="5"/>
      <c r="D41" s="1"/>
      <c r="E41" s="5"/>
      <c r="F41" s="5"/>
      <c r="G41" s="17"/>
      <c r="H41" s="17"/>
      <c r="I41" s="17"/>
      <c r="J41" s="17"/>
      <c r="K41" s="9"/>
      <c r="L41" s="9"/>
      <c r="M41" s="9"/>
      <c r="N41" s="9"/>
      <c r="O41" s="20"/>
      <c r="P41" s="20"/>
      <c r="Q41" s="20"/>
      <c r="R41" s="20"/>
      <c r="S41" s="10"/>
      <c r="T41" s="10"/>
      <c r="U41" s="10"/>
      <c r="V41" s="10"/>
      <c r="W41" s="1">
        <f t="shared" si="8"/>
        <v>0</v>
      </c>
      <c r="X41" s="1"/>
      <c r="Y41" s="1">
        <f t="shared" si="9"/>
        <v>0</v>
      </c>
    </row>
    <row r="42" spans="1:25" x14ac:dyDescent="0.3">
      <c r="A42" s="14"/>
      <c r="B42" s="13"/>
      <c r="C42" s="5"/>
      <c r="D42" s="1"/>
      <c r="E42" s="5"/>
      <c r="F42" s="5"/>
      <c r="G42" s="17"/>
      <c r="H42" s="17"/>
      <c r="I42" s="17"/>
      <c r="J42" s="17"/>
      <c r="K42" s="9"/>
      <c r="L42" s="9"/>
      <c r="M42" s="9"/>
      <c r="N42" s="9"/>
      <c r="O42" s="20"/>
      <c r="P42" s="20"/>
      <c r="Q42" s="20"/>
      <c r="R42" s="20"/>
      <c r="S42" s="10"/>
      <c r="T42" s="10"/>
      <c r="U42" s="10"/>
      <c r="V42" s="10"/>
      <c r="W42" s="1">
        <f t="shared" si="8"/>
        <v>0</v>
      </c>
      <c r="X42" s="1"/>
      <c r="Y42" s="1">
        <f t="shared" si="9"/>
        <v>0</v>
      </c>
    </row>
    <row r="43" spans="1:25" x14ac:dyDescent="0.3">
      <c r="A43" s="14"/>
      <c r="B43" s="13"/>
      <c r="C43" s="5"/>
      <c r="D43" s="1"/>
      <c r="E43" s="5"/>
      <c r="F43" s="5"/>
      <c r="G43" s="17"/>
      <c r="H43" s="17"/>
      <c r="I43" s="17"/>
      <c r="J43" s="17"/>
      <c r="K43" s="9"/>
      <c r="L43" s="9"/>
      <c r="M43" s="9"/>
      <c r="N43" s="9"/>
      <c r="O43" s="20"/>
      <c r="P43" s="20"/>
      <c r="Q43" s="20"/>
      <c r="R43" s="20"/>
      <c r="S43" s="10"/>
      <c r="T43" s="10"/>
      <c r="U43" s="10"/>
      <c r="V43" s="10"/>
      <c r="W43" s="1">
        <f t="shared" si="8"/>
        <v>0</v>
      </c>
      <c r="X43" s="1"/>
      <c r="Y43" s="1">
        <f t="shared" si="9"/>
        <v>0</v>
      </c>
    </row>
    <row r="44" spans="1:25" x14ac:dyDescent="0.3">
      <c r="A44" s="14"/>
      <c r="B44" s="13"/>
      <c r="C44" s="5"/>
      <c r="D44" s="1"/>
      <c r="E44" s="5"/>
      <c r="F44" s="5"/>
      <c r="G44" s="17"/>
      <c r="H44" s="17"/>
      <c r="I44" s="17"/>
      <c r="J44" s="17"/>
      <c r="K44" s="9"/>
      <c r="L44" s="9"/>
      <c r="M44" s="9"/>
      <c r="N44" s="9"/>
      <c r="O44" s="20"/>
      <c r="P44" s="20"/>
      <c r="Q44" s="20"/>
      <c r="R44" s="20"/>
      <c r="S44" s="10"/>
      <c r="T44" s="10"/>
      <c r="U44" s="10"/>
      <c r="V44" s="10"/>
      <c r="W44" s="1">
        <f t="shared" si="8"/>
        <v>0</v>
      </c>
      <c r="X44" s="1"/>
      <c r="Y44" s="1">
        <f t="shared" si="9"/>
        <v>0</v>
      </c>
    </row>
    <row r="45" spans="1:25" x14ac:dyDescent="0.3">
      <c r="A45" s="14"/>
      <c r="B45" s="13"/>
      <c r="C45" s="5"/>
      <c r="D45" s="1"/>
      <c r="E45" s="5"/>
      <c r="F45" s="5"/>
      <c r="G45" s="17"/>
      <c r="H45" s="17"/>
      <c r="I45" s="17"/>
      <c r="J45" s="17"/>
      <c r="K45" s="9"/>
      <c r="L45" s="9"/>
      <c r="M45" s="9"/>
      <c r="N45" s="9"/>
      <c r="O45" s="20"/>
      <c r="P45" s="20"/>
      <c r="Q45" s="20"/>
      <c r="R45" s="20"/>
      <c r="S45" s="10"/>
      <c r="T45" s="10"/>
      <c r="U45" s="10"/>
      <c r="V45" s="10"/>
      <c r="W45" s="1">
        <f t="shared" si="8"/>
        <v>0</v>
      </c>
      <c r="X45" s="1"/>
      <c r="Y45" s="1">
        <f t="shared" si="9"/>
        <v>0</v>
      </c>
    </row>
    <row r="46" spans="1:25" x14ac:dyDescent="0.3">
      <c r="A46" s="166"/>
      <c r="B46" s="167"/>
      <c r="C46" s="1"/>
      <c r="D46" s="1"/>
      <c r="E46" s="1"/>
      <c r="F46" s="1"/>
      <c r="G46" s="18"/>
      <c r="H46" s="18"/>
      <c r="I46" s="18"/>
      <c r="J46" s="18"/>
      <c r="K46" s="27"/>
      <c r="L46" s="27"/>
      <c r="M46" s="27"/>
      <c r="N46" s="27"/>
      <c r="O46" s="21"/>
      <c r="P46" s="21"/>
      <c r="Q46" s="21"/>
      <c r="R46" s="21"/>
      <c r="S46" s="28"/>
      <c r="T46" s="28"/>
      <c r="U46" s="28"/>
      <c r="V46" s="28"/>
      <c r="W46" s="1">
        <f t="shared" si="8"/>
        <v>0</v>
      </c>
      <c r="X46" s="1"/>
      <c r="Y46" s="1">
        <f t="shared" si="9"/>
        <v>0</v>
      </c>
    </row>
    <row r="47" spans="1:25" x14ac:dyDescent="0.3">
      <c r="A47" s="166" t="s">
        <v>13</v>
      </c>
      <c r="B47" s="167"/>
      <c r="C47" s="1"/>
      <c r="D47" s="1"/>
      <c r="E47" s="1"/>
      <c r="F47" s="1"/>
      <c r="G47" s="40">
        <f>G40+G41+G42+G43+G44+G45+G46</f>
        <v>0</v>
      </c>
      <c r="H47" s="40">
        <f t="shared" ref="H47:Y47" si="10">H40+H41+H42+H43+H44+H45+H46</f>
        <v>0</v>
      </c>
      <c r="I47" s="40">
        <f t="shared" si="10"/>
        <v>0</v>
      </c>
      <c r="J47" s="40">
        <f t="shared" si="10"/>
        <v>0</v>
      </c>
      <c r="K47" s="40">
        <f t="shared" si="10"/>
        <v>0</v>
      </c>
      <c r="L47" s="40">
        <f t="shared" si="10"/>
        <v>0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0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0</v>
      </c>
      <c r="W47" s="40">
        <f t="shared" si="10"/>
        <v>0</v>
      </c>
      <c r="X47" s="40"/>
      <c r="Y47" s="40">
        <f t="shared" si="10"/>
        <v>0</v>
      </c>
    </row>
    <row r="48" spans="1:25" x14ac:dyDescent="0.3">
      <c r="A48" s="194" t="s">
        <v>36</v>
      </c>
      <c r="B48" s="195"/>
      <c r="C48" s="1"/>
      <c r="D48" s="1"/>
      <c r="E48" s="1"/>
      <c r="F48" s="1"/>
      <c r="G48" s="22">
        <f t="shared" ref="G48:W48" si="11">G13+G23+G28+G38+G47</f>
        <v>0</v>
      </c>
      <c r="H48" s="22">
        <f t="shared" si="11"/>
        <v>0</v>
      </c>
      <c r="I48" s="22">
        <f t="shared" si="11"/>
        <v>0</v>
      </c>
      <c r="J48" s="22">
        <f t="shared" si="11"/>
        <v>0</v>
      </c>
      <c r="K48" s="21">
        <f t="shared" si="11"/>
        <v>0</v>
      </c>
      <c r="L48" s="21">
        <f t="shared" si="11"/>
        <v>0</v>
      </c>
      <c r="M48" s="21">
        <f t="shared" si="11"/>
        <v>0</v>
      </c>
      <c r="N48" s="21">
        <f t="shared" si="11"/>
        <v>0</v>
      </c>
      <c r="O48" s="22">
        <f t="shared" si="11"/>
        <v>0</v>
      </c>
      <c r="P48" s="22">
        <f t="shared" si="11"/>
        <v>0</v>
      </c>
      <c r="Q48" s="22">
        <f t="shared" si="11"/>
        <v>0</v>
      </c>
      <c r="R48" s="22">
        <f t="shared" si="11"/>
        <v>0</v>
      </c>
      <c r="S48" s="21">
        <f t="shared" si="11"/>
        <v>0</v>
      </c>
      <c r="T48" s="21">
        <f t="shared" si="11"/>
        <v>0</v>
      </c>
      <c r="U48" s="21">
        <f t="shared" si="11"/>
        <v>0</v>
      </c>
      <c r="V48" s="21">
        <f t="shared" si="11"/>
        <v>0</v>
      </c>
      <c r="W48" s="22">
        <f t="shared" si="11"/>
        <v>0</v>
      </c>
      <c r="X48" s="22"/>
      <c r="Y48" s="22">
        <f>Y13+Y23+Y28+Y38+Y47</f>
        <v>0</v>
      </c>
    </row>
    <row r="49" spans="1:25" x14ac:dyDescent="0.3">
      <c r="A49" s="194"/>
      <c r="B49" s="19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">
      <c r="A50" s="194"/>
      <c r="B50" s="19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">
      <c r="A51" s="194"/>
      <c r="B51" s="19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">
      <c r="A52" s="194"/>
      <c r="B52" s="19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">
      <c r="A53" s="194"/>
      <c r="B53" s="19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37">
    <mergeCell ref="A22:B22"/>
    <mergeCell ref="A23:B23"/>
    <mergeCell ref="A24:Y24"/>
    <mergeCell ref="A28:B28"/>
    <mergeCell ref="A47:B47"/>
    <mergeCell ref="A53:B53"/>
    <mergeCell ref="A29:Y29"/>
    <mergeCell ref="A38:B38"/>
    <mergeCell ref="A39:Y39"/>
    <mergeCell ref="A46:B46"/>
    <mergeCell ref="A48:B48"/>
    <mergeCell ref="A49:B49"/>
    <mergeCell ref="A50:B50"/>
    <mergeCell ref="A51:B51"/>
    <mergeCell ref="A52:B52"/>
    <mergeCell ref="A13:B13"/>
    <mergeCell ref="A14:Y14"/>
    <mergeCell ref="A9:Y9"/>
    <mergeCell ref="W6:W8"/>
    <mergeCell ref="Y6:Y8"/>
    <mergeCell ref="G7:J7"/>
    <mergeCell ref="K7:N7"/>
    <mergeCell ref="O7:R7"/>
    <mergeCell ref="S7:V7"/>
    <mergeCell ref="A6:A8"/>
    <mergeCell ref="O6:V6"/>
    <mergeCell ref="X6:X8"/>
    <mergeCell ref="B6:B8"/>
    <mergeCell ref="C6:C8"/>
    <mergeCell ref="D6:F7"/>
    <mergeCell ref="G6:N6"/>
    <mergeCell ref="A1:Y1"/>
    <mergeCell ref="B2:Y2"/>
    <mergeCell ref="B3:U3"/>
    <mergeCell ref="W3:Y3"/>
    <mergeCell ref="A5:F5"/>
    <mergeCell ref="G5:Y5"/>
  </mergeCells>
  <phoneticPr fontId="13" type="noConversion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Plan studiów I stopnia</vt:lpstr>
      <vt:lpstr>Plan studiów II stopnia</vt:lpstr>
      <vt:lpstr>'Plan studiów I stopnia'!Obszar_wydruku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Alicja Gałczyńska</cp:lastModifiedBy>
  <cp:lastPrinted>2023-05-17T04:49:41Z</cp:lastPrinted>
  <dcterms:created xsi:type="dcterms:W3CDTF">2010-12-06T08:38:47Z</dcterms:created>
  <dcterms:modified xsi:type="dcterms:W3CDTF">2023-09-25T08:27:36Z</dcterms:modified>
</cp:coreProperties>
</file>